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Announcement" sheetId="1" r:id="rId1"/>
  </sheets>
  <definedNames>
    <definedName name="_xlnm.Print_Area" localSheetId="0">'Announcement'!$A$1:$K$259</definedName>
  </definedNames>
  <calcPr fullCalcOnLoad="1"/>
</workbook>
</file>

<file path=xl/sharedStrings.xml><?xml version="1.0" encoding="utf-8"?>
<sst xmlns="http://schemas.openxmlformats.org/spreadsheetml/2006/main" count="257" uniqueCount="215">
  <si>
    <t xml:space="preserve">Group's turnover for the first half year decreased by 7.4% to RM194.1 million compared to the corresponding period in the preceding year.  The decline in domestic cement sales during the period under review was more than the industry average due to a decline in market share but this was compensated by the increase in cement export tonnages.  Loss before exceptional item was higher than in the previous period due to lower domestic cement sales and keener competition which had an adverse impact on selling prices and contribution.  The non-recurring exceptional charges of RM72.8 million as set out in Note 2 above further increased the loss before tax to RM148.6 million. </t>
  </si>
  <si>
    <t>Total Group borrowings as at 30th September 1999:-</t>
  </si>
  <si>
    <t>The Group's is Y2k ready and contingency plans are in place to mitigate the impact of potential failure to any of the key systems.</t>
  </si>
  <si>
    <t>Pursuant to Section 6, Part II of the Malaysian Code on Take-overs and Mergers, 1998, UEM will undertake an unconditional mandatory take-over offer for the remaining shares in CMA not held by UEM after the Proposed CMA Disposal and Proposed ELITE Acquisition (“Proposed UEM Offer”).</t>
  </si>
  <si>
    <t>Preceding Quarter</t>
  </si>
  <si>
    <t>Consolidated Profit/(Loss) after taxation</t>
  </si>
  <si>
    <t>Consolidated Profit/(Loss) before taxation</t>
  </si>
  <si>
    <t>At market value (30th September 1999)</t>
  </si>
  <si>
    <t>Exceptional Items during the financial periods under review are as follows:-</t>
  </si>
  <si>
    <t>(a)</t>
  </si>
  <si>
    <t xml:space="preserve">Provision for doubtful debts </t>
  </si>
  <si>
    <t>CONSOLIDATED INCOME STATEMENT</t>
  </si>
  <si>
    <t>Quarter</t>
  </si>
  <si>
    <t>Current Year</t>
  </si>
  <si>
    <t>Preceding Year</t>
  </si>
  <si>
    <t>Corresponding</t>
  </si>
  <si>
    <t>To Date</t>
  </si>
  <si>
    <t>Period</t>
  </si>
  <si>
    <t>RM'000</t>
  </si>
  <si>
    <t>(b)</t>
  </si>
  <si>
    <t>(c)</t>
  </si>
  <si>
    <t>Turnover</t>
  </si>
  <si>
    <t>Investment income</t>
  </si>
  <si>
    <t>Other income including interest income</t>
  </si>
  <si>
    <t>Operating profit/(loss) before interest on</t>
  </si>
  <si>
    <t>exceptional items, income tax, minority</t>
  </si>
  <si>
    <t>interests and extraordinary items</t>
  </si>
  <si>
    <t>(d)</t>
  </si>
  <si>
    <t xml:space="preserve">Exceptional items </t>
  </si>
  <si>
    <t>(e)</t>
  </si>
  <si>
    <t>Operating profit/(loss) after interest on</t>
  </si>
  <si>
    <t>exceptional items but before income tax,</t>
  </si>
  <si>
    <t>minority interests and extraordinary items</t>
  </si>
  <si>
    <t>(f)</t>
  </si>
  <si>
    <t>(g)</t>
  </si>
  <si>
    <t xml:space="preserve">Profit/(loss) before taxation, minority </t>
  </si>
  <si>
    <t>(h)</t>
  </si>
  <si>
    <t>Taxation</t>
  </si>
  <si>
    <t>(i)</t>
  </si>
  <si>
    <t xml:space="preserve">      deducting minority interests</t>
  </si>
  <si>
    <t xml:space="preserve"> (i) Profit/(loss) after taxation before </t>
  </si>
  <si>
    <t xml:space="preserve"> (ii) Less minority interests</t>
  </si>
  <si>
    <t>(j)</t>
  </si>
  <si>
    <t>Profit/(loss) after taxation attributable to</t>
  </si>
  <si>
    <t>members of the company</t>
  </si>
  <si>
    <t>(k)</t>
  </si>
  <si>
    <t xml:space="preserve"> (iii) Extraordinary items attributable to</t>
  </si>
  <si>
    <t xml:space="preserve">        members of the company</t>
  </si>
  <si>
    <t xml:space="preserve"> (i)   Extraordinary items</t>
  </si>
  <si>
    <t xml:space="preserve"> (ii)  Less minority interests</t>
  </si>
  <si>
    <t>(l)</t>
  </si>
  <si>
    <t xml:space="preserve">Profit/(loss) after taxation and extraordinary </t>
  </si>
  <si>
    <t>items attributable to members of the company</t>
  </si>
  <si>
    <t>3 (a)</t>
  </si>
  <si>
    <t>1 (a)</t>
  </si>
  <si>
    <t>2 (a)</t>
  </si>
  <si>
    <t>Earnings per share based on 2 (j) above after</t>
  </si>
  <si>
    <t xml:space="preserve">deducting any provision for preference </t>
  </si>
  <si>
    <t>dividends, if any:-</t>
  </si>
  <si>
    <t>CONSOLIDATED BALANCE SHEET</t>
  </si>
  <si>
    <t>Current</t>
  </si>
  <si>
    <t>Year End</t>
  </si>
  <si>
    <t>Fixed Assets</t>
  </si>
  <si>
    <t>Investment in Associated Companies</t>
  </si>
  <si>
    <t>Long Term Investments</t>
  </si>
  <si>
    <t>NOTES</t>
  </si>
  <si>
    <t>As at End of</t>
  </si>
  <si>
    <t>Intangible Assets</t>
  </si>
  <si>
    <t xml:space="preserve">Current Assets </t>
  </si>
  <si>
    <t>Stocks</t>
  </si>
  <si>
    <t>Trade Debtors</t>
  </si>
  <si>
    <t>Short Term Investments</t>
  </si>
  <si>
    <t>Cash</t>
  </si>
  <si>
    <t>Current Liabilities</t>
  </si>
  <si>
    <t>Short Term Borrowings</t>
  </si>
  <si>
    <t>Trade Creditors</t>
  </si>
  <si>
    <t>Other Creditors</t>
  </si>
  <si>
    <t>Provision for Taxation</t>
  </si>
  <si>
    <t>Shareholders' Funds</t>
  </si>
  <si>
    <t>Share Capital</t>
  </si>
  <si>
    <t>Reserves</t>
  </si>
  <si>
    <t>Share Premium</t>
  </si>
  <si>
    <t>Revaluation Reserve</t>
  </si>
  <si>
    <t>Capital Reserve</t>
  </si>
  <si>
    <t>Statutory Reserve</t>
  </si>
  <si>
    <t>Retained Profit</t>
  </si>
  <si>
    <t>Minority Interests</t>
  </si>
  <si>
    <t>Long Term Borrowings</t>
  </si>
  <si>
    <t>Other Long Term Liabilities</t>
  </si>
  <si>
    <t>Total Reserves</t>
  </si>
  <si>
    <t xml:space="preserve">  (ii) Fully diluted (based on 1999: 419,651,001</t>
  </si>
  <si>
    <t>At cost</t>
  </si>
  <si>
    <t>Provision for diminution in value</t>
  </si>
  <si>
    <t>At book value</t>
  </si>
  <si>
    <t>Taxation comprises:-</t>
  </si>
  <si>
    <t xml:space="preserve"> - current taxation</t>
  </si>
  <si>
    <t xml:space="preserve"> - deferred taxation</t>
  </si>
  <si>
    <t xml:space="preserve"> - associated companies</t>
  </si>
  <si>
    <t xml:space="preserve"> - in respect of prior years</t>
  </si>
  <si>
    <t>Current Quarter</t>
  </si>
  <si>
    <t>The Group did not issue any profit forecast during the period.</t>
  </si>
  <si>
    <t>The Group operates principally in only one industry segment and one geographical segment.</t>
  </si>
  <si>
    <t>Fixed rate bonds</t>
  </si>
  <si>
    <t>Floating rate notes</t>
  </si>
  <si>
    <t>Syndicated term loan</t>
  </si>
  <si>
    <t>Less: Repayment due within 12 months</t>
  </si>
  <si>
    <t>Total</t>
  </si>
  <si>
    <t>Short-term loans - Secured</t>
  </si>
  <si>
    <t>Commercial papers</t>
  </si>
  <si>
    <t>Current portion of long-term loans</t>
  </si>
  <si>
    <t>Short-term loans - Unsecured</t>
  </si>
  <si>
    <t>Bank overdrafts</t>
  </si>
  <si>
    <t>Bankers acceptances</t>
  </si>
  <si>
    <t>Revolving credits</t>
  </si>
  <si>
    <t>Accounting Policies</t>
  </si>
  <si>
    <t>Exceptional Items</t>
  </si>
  <si>
    <t>Extraordinary Items</t>
  </si>
  <si>
    <t>Pre-acquisition Profits</t>
  </si>
  <si>
    <t>Profit on sale of Investments and/or Properties</t>
  </si>
  <si>
    <t>Quoted Securities</t>
  </si>
  <si>
    <t>a)</t>
  </si>
  <si>
    <t>b)</t>
  </si>
  <si>
    <t xml:space="preserve">Status of Corporate Proposals </t>
  </si>
  <si>
    <t>Seasonal or Cyclical Factors</t>
  </si>
  <si>
    <t>Group Borrowings and Debt Securities</t>
  </si>
  <si>
    <t xml:space="preserve">Contingent Liabilities </t>
  </si>
  <si>
    <t>Off Balance Sheet Financial Instruments</t>
  </si>
  <si>
    <t>Segment Information</t>
  </si>
  <si>
    <t>Comparison with Preceding Quarter</t>
  </si>
  <si>
    <t>Review of Performance</t>
  </si>
  <si>
    <t>Prospects for the Current Financial Year</t>
  </si>
  <si>
    <t>Dividend</t>
  </si>
  <si>
    <t>Changes in Group/Capital Structure</t>
  </si>
  <si>
    <t>Capital Issues and Dealings in Own Shares</t>
  </si>
  <si>
    <t>Material Litigations</t>
  </si>
  <si>
    <t>Year 2000 ("Y2k") Readiness</t>
  </si>
  <si>
    <t>By order of the Board</t>
  </si>
  <si>
    <t>KELVIN LOW TECK SWEE</t>
  </si>
  <si>
    <t>Company Secretary</t>
  </si>
  <si>
    <t>15th November 1999</t>
  </si>
  <si>
    <t>Kuala Lumpur.</t>
  </si>
  <si>
    <t>Profit Forecast/Profit guarantee</t>
  </si>
  <si>
    <t>and its subsidiary companies ("The Group")</t>
  </si>
  <si>
    <t xml:space="preserve">KEDAH CEMENT HOLDINGS BERHAD ("The Company") </t>
  </si>
  <si>
    <t xml:space="preserve">  (i)  Basic (based on 1999: 419,651,001</t>
  </si>
  <si>
    <t>the proposed disposal by MCSB of the Renounceable Letter of Allotment (“RAL”) for 275,916,491 new ordinary shares of RM1.00 each in CMA to UEM (“Proposed CMA Disposal”).</t>
  </si>
  <si>
    <t>-</t>
  </si>
  <si>
    <t>In conjunction with the above, CMA, UEM and Kualiti Alam Holdings Sdn Bhd (“KAH”) have also on 3 November 1999 entered into a Share Purchase Agreement for the following transactions (collectively known as “Proposed Assets Acquisition”) :-</t>
  </si>
  <si>
    <t xml:space="preserve">(i) </t>
  </si>
  <si>
    <t>(ii)</t>
  </si>
  <si>
    <t>The Reconstruction Agreement and the Share Purchase Agreement are inter-conditional.  The Proposed KCHB Members Scheme, Proposed CMA Disposal, Proposed Assets Acquisition and Proposed UEM Offer are collectively referred to as the “Proposals”.</t>
  </si>
  <si>
    <t>Write-down of fixed assets to realisable value</t>
  </si>
  <si>
    <t>Write-down of stocks to realisable value</t>
  </si>
  <si>
    <t>On 3 November 1999, the Company, MCSB, United Engineers (Malaysia) Berhad (“UEM”) and Central Malaysian Assets Sdn Bhd (“CMA”) entered into a Reconstruction Agreement involving, amongst others, the following inter-conditional transactions: -</t>
  </si>
  <si>
    <t>the proposed acquisition by CMA from UEM of the entire equity interest in Expressway Lingkaran Tengah Sdn Bhd (“ELITE”) and the novation by UEM to CMA of the redeemable convertible subordinated loan made by UEM to ELITE for a total consideration of RM988,162,000 consisting of cash and new CMA shares (“Proposed ELITE Acquisition”).</t>
  </si>
  <si>
    <t xml:space="preserve"> the proposed acquisition by CMA from KAH of the entire equity interest in Kualiti Alam Sdn Bhd (“KASB”) and convertible unsecured loan stocks of KASB for cash consideration of RM280,860,000.</t>
  </si>
  <si>
    <t>The Proposals are subject to the approval of the relevant authorities, including the Securities Commission, Foreign Investment Committee and Ministry of  International Trade and Industry and shareholders of the respective companies.</t>
  </si>
  <si>
    <t>30/9/1999</t>
  </si>
  <si>
    <t>30/9/1998</t>
  </si>
  <si>
    <t>Preceding  Year</t>
  </si>
  <si>
    <t>31/3/1999</t>
  </si>
  <si>
    <t>borrowings, depreciation and amortisation,</t>
  </si>
  <si>
    <t>During the quarter under review, the issued and paid up share capital of the Company was increased from RM415,181,001 to RM419,651,001 by the issue of 4,470,000 new ordinary shares of RM1.00 each for cash pursuant to the exercise of the Company's Employees' Share Option Scheme.  Apart from the above, there were no issuance of equity securities, share buy-backs, share cancellations, shares held as treasury shares and resale of treasury shares during the financial year to date.</t>
  </si>
  <si>
    <t>The Group has no contingent liabilities as at the date of this report.</t>
  </si>
  <si>
    <t>The Proposals will enable the Company to transfer its listing status to CMA, and will also enable MCB to consolidate the KCHB Group under MCB and to realise its share of the listing premium of the Company.</t>
  </si>
  <si>
    <t>The Group's turnover for the current quarter improved by 13.3% from the preceding quarter on the back of an improvement in domestic cement demand and higher export sales.  The Group's consolidated loss before tax in the current quarter was lower than the previous quarter by 73.0% due primarily to several exceptional charges made in the preceding quarter as set out in Note 2 above.</t>
  </si>
  <si>
    <t>The Group would be changing its financial year-end from 31 March to 31 December effective this year to coincide with that of its holding company.  The results for 1999 would therefore comprise a 9-month reporting period to 31 December 1999.</t>
  </si>
  <si>
    <t>Merger Reserve</t>
  </si>
  <si>
    <t>30/6/1999</t>
  </si>
  <si>
    <t>The Group does not have any financial instruments with off balance sheet risk as at the date of this report.</t>
  </si>
  <si>
    <t>Total Short-term loans</t>
  </si>
  <si>
    <t>Total Long-term loans</t>
  </si>
  <si>
    <t>Long-term loans - Secured</t>
  </si>
  <si>
    <t>Loan from holding company</t>
  </si>
  <si>
    <t>Term loans</t>
  </si>
  <si>
    <t xml:space="preserve">Following the closing of the Mandatory Take-Over Offer on 27 September 1999 of the remaining ordinary shares of the Company not held by M-Cement Sdn Bhd ("MCSB"), a wholly-owned subsidiary company of Malayan Cement Berhad, MCSB's equity interest in the Company was increased from 65.7% to 77.1%.  An  application has been made by the Company to the Kuala Lumpur Stock Exchange ("KLSE") for a grace period to comply  with the shareholding spread required under the KLSE Listing Rules. </t>
  </si>
  <si>
    <t>the proposed acquisition by MCSB of the entire cement and related businesses of the Company through the acquisition of the entire issued and paid-up share capital of the Company via a Scheme of Arrangement among the Company's shareholders pursuant to Section 176(1) of the Companies Act, 1965 and the proposed transfer of the listing status of the Company to CMA (“Proposed KCHB Members Scheme"); and</t>
  </si>
  <si>
    <t xml:space="preserve">The business of the Group was not subject to any seasonal or cyclical factors during the period under review except that the cement industry is closely linked to the growth of the construction sector which is in turn dependent on the growth of the  overall economy.  </t>
  </si>
  <si>
    <t xml:space="preserve">As at Financial </t>
  </si>
  <si>
    <t>The quarterly financial statements have been prepared using the same accounting policies and methods of computation as compared with the most recent annual financial statements.</t>
  </si>
  <si>
    <t>There was no extraordinary item in the financial period ended 30th September 1999.</t>
  </si>
  <si>
    <t>Save for the above, there were no changes in the Group or capital structure of the Company during the financial period ended 30th September 1999.</t>
  </si>
  <si>
    <t>There was no purchase or disposal of quoted securities for the financial period ended 30th September 1999.</t>
  </si>
  <si>
    <t>A fair value exercise on the Group's assets and liabilities ws carried out by the holding company, Malayan Cement Berhad ("MCB") when the Company became a subsidiary of MCB on 15 June 1999.  The fair value exercise resulted in a write down in value of certain assets and a surplus in revaluation of certain other assets.  The write-down in value of certain assets was charged against profit and loss accounts as exceptional items in accordance with generally accepted accounting principles.   The surplus in revaluation of other assets in the Group is estimated at RM100.0 million and has not been reflected in the above balance sheet.</t>
  </si>
  <si>
    <t>INDIVIDUAL PERIOD</t>
  </si>
  <si>
    <t>CUMULATIVE PERIOD</t>
  </si>
  <si>
    <t>There were no pre-acquisition profits or losses for the financial period ended 30th September, 1999.</t>
  </si>
  <si>
    <t>There were no sale of investments or properties for the financial period ended 30th September, 1999.</t>
  </si>
  <si>
    <t>Net Current Assets or (Current Liabilities)</t>
  </si>
  <si>
    <t>Other debtors</t>
  </si>
  <si>
    <t>Note</t>
  </si>
  <si>
    <t>Included in short term investments are investments in quoted securities:-</t>
  </si>
  <si>
    <t>Commerce International Merchant Bankers Berhad, who has been appointed as the adviser to MCB and the Company for the Proposals, will submit an application in respect of the Proposals to the relevant authorities within 3 months from 4 November 1999.</t>
  </si>
  <si>
    <t xml:space="preserve">        1998: 414,910,001 ordinary shares)</t>
  </si>
  <si>
    <t>sen</t>
  </si>
  <si>
    <t xml:space="preserve">        1998: 414,910,001 ordinary shares) </t>
  </si>
  <si>
    <t>One of the subsidiary companies in the Group is currently engaged in a litigation of some RM3.6 million brought by the Employee Provident Fund Board ("EPF") to claim for non-payment of EPF contribution by the subsidiary company for its contract drivers.  After consultation with the company's legal advisors, the management is of the opinion that the subsidiary has a reasonable defence to the suit.  Save for this disclosure, there are no other material litigations currently being engaged by the Group.</t>
  </si>
  <si>
    <t>Quarterly Report on Consolidated Results for the Financial period ended 30 September 1999</t>
  </si>
  <si>
    <t>The figures have not been audited.</t>
  </si>
  <si>
    <t>Less Depreciation and amortisation</t>
  </si>
  <si>
    <t>Less Interest on borrowings</t>
  </si>
  <si>
    <t>Share in the results of associated companies</t>
  </si>
  <si>
    <t>4(a)</t>
  </si>
  <si>
    <t>Dividend per share (sen)</t>
  </si>
  <si>
    <t>Dividend description</t>
  </si>
  <si>
    <t xml:space="preserve">-      </t>
  </si>
  <si>
    <t>Net tangible assets per share (RM)</t>
  </si>
  <si>
    <t>As at end of current quarter</t>
  </si>
  <si>
    <t>As at end of preceding financial year end</t>
  </si>
  <si>
    <t>Remarks:</t>
  </si>
  <si>
    <t>A fair value exercise on the Group's assets and liabilities was carried out by the holding company, Malayan Cement Berhad ("MCB") when the Group became a subsidiary of MCB on 15 June 1999.  The fair value exercise resulted in a write down in value of certain assets and a surplus in revaluation of certain other assets.  The write-down in value of certain assets was charged against profit and loss accounts as exceptional items in accordance with generally accepted accounting principles.</t>
  </si>
  <si>
    <t>Amount due from related company</t>
  </si>
  <si>
    <t>Amount due to related company</t>
  </si>
  <si>
    <t xml:space="preserve">For the financial quarter under review, your Directors are not recommending any payment of dividend.  </t>
  </si>
  <si>
    <t>Latest economic indications are that the Malaysian economy is on its way to recovery with cement demand showing an increasing trend during the financial period under review.   While the Group is likely to benefit from higher cement sales compared to the first half year, the cement market is expected to remain very competitive and prices are likely to be volatile for the remaining period of the current financial year.   1999 will remain a difficult year for the Group's business and the focus will continue to be on cost savings and efficiency improvements arising from the integration of the Group's operations with other operating units within the Malayan Cement Group.</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</si>
</sst>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0000"/>
    <numFmt numFmtId="171" formatCode="0.00000"/>
    <numFmt numFmtId="172" formatCode="0.0000"/>
    <numFmt numFmtId="173" formatCode="0.000"/>
    <numFmt numFmtId="174" formatCode="#,##0.0_);[Red]\(#,##0.0\)"/>
    <numFmt numFmtId="175" formatCode="0.0"/>
    <numFmt numFmtId="176" formatCode="_(* #,##0.0_);_(* \(#,##0.0\);_(* &quot;-&quot;??_);_(@_)"/>
    <numFmt numFmtId="177" formatCode="_(* #,##0_);_(* \(#,##0\);_(* &quot;-&quot;??_);_(@_)"/>
    <numFmt numFmtId="178" formatCode="0.00_);[Red]\(0.00\)"/>
    <numFmt numFmtId="179" formatCode="#,##0.000_);[Red]\(#,##0.000\)"/>
    <numFmt numFmtId="180" formatCode="#,##0.0_);\(#,##0.0\)"/>
    <numFmt numFmtId="181" formatCode="#,##0_);\(#,##0_)"/>
  </numFmts>
  <fonts count="6">
    <font>
      <sz val="10"/>
      <name val="Arial"/>
      <family val="0"/>
    </font>
    <font>
      <b/>
      <sz val="10"/>
      <name val="CG Times"/>
      <family val="1"/>
    </font>
    <font>
      <sz val="10"/>
      <name val="CG Times"/>
      <family val="1"/>
    </font>
    <font>
      <u val="single"/>
      <sz val="10"/>
      <name val="CG Times"/>
      <family val="1"/>
    </font>
    <font>
      <b/>
      <sz val="11"/>
      <name val="CG Times"/>
      <family val="1"/>
    </font>
    <font>
      <sz val="12"/>
      <name val="CG Times"/>
      <family val="1"/>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1" fillId="0" borderId="0" xfId="0" applyFont="1" applyAlignment="1">
      <alignment horizontal="center" wrapText="1"/>
    </xf>
    <xf numFmtId="0" fontId="1" fillId="0" borderId="0" xfId="0" applyFont="1" applyBorder="1" applyAlignment="1">
      <alignment/>
    </xf>
    <xf numFmtId="0" fontId="1" fillId="0" borderId="0" xfId="0" applyFont="1" applyAlignment="1">
      <alignment horizontal="right" wrapText="1"/>
    </xf>
    <xf numFmtId="0" fontId="1" fillId="0" borderId="0" xfId="0" applyFont="1" applyAlignment="1">
      <alignment/>
    </xf>
    <xf numFmtId="0" fontId="2" fillId="0" borderId="0" xfId="0" applyFont="1" applyBorder="1" applyAlignment="1">
      <alignment/>
    </xf>
    <xf numFmtId="37" fontId="2" fillId="0" borderId="0" xfId="0" applyNumberFormat="1" applyFont="1" applyBorder="1" applyAlignment="1">
      <alignment horizontal="right"/>
    </xf>
    <xf numFmtId="0" fontId="2" fillId="0" borderId="0" xfId="0" applyFont="1" applyBorder="1" applyAlignment="1">
      <alignment horizontal="right"/>
    </xf>
    <xf numFmtId="0" fontId="2" fillId="0" borderId="0" xfId="0" applyFont="1" applyAlignment="1">
      <alignment horizontal="justify" wrapText="1"/>
    </xf>
    <xf numFmtId="37" fontId="2" fillId="0" borderId="0" xfId="0" applyNumberFormat="1" applyFont="1" applyAlignment="1">
      <alignment horizontal="right" wrapText="1"/>
    </xf>
    <xf numFmtId="0" fontId="2" fillId="0" borderId="0" xfId="0" applyFont="1" applyBorder="1" applyAlignment="1">
      <alignment horizontal="left"/>
    </xf>
    <xf numFmtId="38" fontId="2" fillId="0" borderId="0" xfId="0" applyNumberFormat="1" applyFont="1" applyBorder="1" applyAlignment="1">
      <alignment horizontal="right"/>
    </xf>
    <xf numFmtId="0" fontId="2" fillId="0" borderId="0" xfId="0" applyFont="1" applyBorder="1" applyAlignment="1">
      <alignment horizontal="left" indent="1"/>
    </xf>
    <xf numFmtId="38" fontId="2" fillId="0" borderId="1" xfId="0" applyNumberFormat="1" applyFont="1" applyBorder="1" applyAlignment="1">
      <alignment horizontal="right"/>
    </xf>
    <xf numFmtId="0" fontId="2" fillId="0" borderId="0" xfId="0" applyFont="1" applyBorder="1" applyAlignment="1">
      <alignment horizontal="justify" wrapText="1"/>
    </xf>
    <xf numFmtId="0" fontId="2" fillId="0" borderId="0" xfId="0" applyFont="1" applyBorder="1" applyAlignment="1">
      <alignment horizontal="right" vertical="top"/>
    </xf>
    <xf numFmtId="0" fontId="2" fillId="0" borderId="0" xfId="0" applyFont="1" applyBorder="1" applyAlignment="1" quotePrefix="1">
      <alignment/>
    </xf>
    <xf numFmtId="0" fontId="2" fillId="0" borderId="0" xfId="0" applyFont="1" applyBorder="1" applyAlignment="1">
      <alignment horizontal="center"/>
    </xf>
    <xf numFmtId="38" fontId="2" fillId="0" borderId="0" xfId="0" applyNumberFormat="1" applyFont="1" applyBorder="1" applyAlignment="1">
      <alignment/>
    </xf>
    <xf numFmtId="37" fontId="2" fillId="0" borderId="0" xfId="15" applyNumberFormat="1" applyFont="1" applyBorder="1" applyAlignment="1">
      <alignment/>
    </xf>
    <xf numFmtId="177" fontId="2" fillId="0" borderId="0" xfId="15" applyNumberFormat="1" applyFont="1" applyBorder="1" applyAlignment="1">
      <alignment/>
    </xf>
    <xf numFmtId="177" fontId="2" fillId="0" borderId="0" xfId="15" applyNumberFormat="1" applyFont="1" applyBorder="1" applyAlignment="1">
      <alignment/>
    </xf>
    <xf numFmtId="177" fontId="2" fillId="0" borderId="0" xfId="0" applyNumberFormat="1" applyFont="1" applyBorder="1" applyAlignment="1">
      <alignment/>
    </xf>
    <xf numFmtId="177" fontId="2" fillId="0" borderId="0" xfId="0" applyNumberFormat="1" applyFont="1" applyBorder="1" applyAlignment="1">
      <alignment/>
    </xf>
    <xf numFmtId="177" fontId="2" fillId="0" borderId="0" xfId="15" applyNumberFormat="1" applyFont="1" applyFill="1" applyBorder="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right" vertical="top"/>
    </xf>
    <xf numFmtId="0" fontId="3" fillId="0" borderId="0" xfId="0" applyFont="1" applyBorder="1" applyAlignment="1">
      <alignment/>
    </xf>
    <xf numFmtId="38" fontId="2" fillId="0" borderId="0" xfId="15" applyNumberFormat="1" applyFont="1" applyBorder="1" applyAlignment="1">
      <alignment/>
    </xf>
    <xf numFmtId="0" fontId="2" fillId="0" borderId="0" xfId="0" applyFont="1" applyBorder="1" applyAlignment="1">
      <alignment horizontal="left" vertical="top"/>
    </xf>
    <xf numFmtId="0" fontId="2" fillId="0" borderId="0" xfId="0" applyFont="1" applyBorder="1" applyAlignment="1">
      <alignment horizontal="justify" vertical="top"/>
    </xf>
    <xf numFmtId="0" fontId="3" fillId="0" borderId="0" xfId="0" applyFont="1" applyBorder="1" applyAlignment="1">
      <alignment horizontal="center"/>
    </xf>
    <xf numFmtId="1" fontId="2" fillId="0" borderId="0" xfId="0" applyNumberFormat="1" applyFont="1" applyBorder="1" applyAlignment="1">
      <alignment/>
    </xf>
    <xf numFmtId="0" fontId="2" fillId="0" borderId="0" xfId="0" applyFont="1" applyAlignment="1">
      <alignment/>
    </xf>
    <xf numFmtId="37" fontId="1" fillId="0" borderId="0" xfId="0" applyNumberFormat="1" applyFont="1" applyBorder="1" applyAlignment="1">
      <alignment horizontal="right"/>
    </xf>
    <xf numFmtId="37" fontId="1" fillId="0" borderId="0" xfId="0" applyNumberFormat="1" applyFont="1" applyAlignment="1">
      <alignment horizontal="right" wrapText="1"/>
    </xf>
    <xf numFmtId="37" fontId="1" fillId="0" borderId="0" xfId="0" applyNumberFormat="1" applyFont="1" applyAlignment="1" quotePrefix="1">
      <alignment horizontal="right" wrapText="1"/>
    </xf>
    <xf numFmtId="0" fontId="1" fillId="0" borderId="0" xfId="0" applyFont="1" applyBorder="1" applyAlignment="1">
      <alignment horizontal="right"/>
    </xf>
    <xf numFmtId="0" fontId="4" fillId="0" borderId="0" xfId="0" applyFont="1" applyAlignment="1">
      <alignment/>
    </xf>
    <xf numFmtId="37" fontId="2" fillId="0" borderId="0" xfId="0" applyNumberFormat="1" applyFont="1" applyBorder="1" applyAlignment="1" quotePrefix="1">
      <alignment horizontal="right"/>
    </xf>
    <xf numFmtId="37" fontId="2" fillId="0" borderId="1" xfId="0" applyNumberFormat="1" applyFont="1" applyBorder="1" applyAlignment="1">
      <alignment/>
    </xf>
    <xf numFmtId="37" fontId="2" fillId="0" borderId="2" xfId="15" applyNumberFormat="1" applyFont="1" applyFill="1" applyBorder="1" applyAlignment="1">
      <alignment/>
    </xf>
    <xf numFmtId="0" fontId="2" fillId="0" borderId="0" xfId="0" applyFont="1" applyAlignment="1">
      <alignment horizontal="justify"/>
    </xf>
    <xf numFmtId="37" fontId="2" fillId="0" borderId="0" xfId="0" applyNumberFormat="1" applyFont="1" applyBorder="1" applyAlignment="1">
      <alignment/>
    </xf>
    <xf numFmtId="37" fontId="2" fillId="0" borderId="0" xfId="0" applyNumberFormat="1" applyFont="1" applyAlignment="1">
      <alignment horizontal="justify" wrapText="1"/>
    </xf>
    <xf numFmtId="37" fontId="2" fillId="0" borderId="0" xfId="0" applyNumberFormat="1" applyFont="1" applyBorder="1" applyAlignment="1">
      <alignment horizontal="left"/>
    </xf>
    <xf numFmtId="37" fontId="2" fillId="0" borderId="0" xfId="0" applyNumberFormat="1" applyFont="1" applyBorder="1" applyAlignment="1">
      <alignment horizontal="right" wrapText="1"/>
    </xf>
    <xf numFmtId="37" fontId="2" fillId="0" borderId="3" xfId="0" applyNumberFormat="1" applyFont="1" applyBorder="1" applyAlignment="1">
      <alignment/>
    </xf>
    <xf numFmtId="37" fontId="2" fillId="0" borderId="4" xfId="0" applyNumberFormat="1" applyFont="1" applyBorder="1" applyAlignment="1">
      <alignment/>
    </xf>
    <xf numFmtId="39" fontId="2" fillId="0" borderId="0" xfId="0" applyNumberFormat="1" applyFont="1" applyAlignment="1">
      <alignment horizontal="right" wrapText="1"/>
    </xf>
    <xf numFmtId="39" fontId="2" fillId="0" borderId="0" xfId="0" applyNumberFormat="1" applyFont="1" applyBorder="1" applyAlignment="1">
      <alignment/>
    </xf>
    <xf numFmtId="39" fontId="2" fillId="0" borderId="4" xfId="0" applyNumberFormat="1" applyFont="1" applyBorder="1" applyAlignment="1">
      <alignment horizontal="right" wrapText="1"/>
    </xf>
    <xf numFmtId="37" fontId="1" fillId="0" borderId="0" xfId="0" applyNumberFormat="1" applyFont="1" applyBorder="1" applyAlignment="1">
      <alignment/>
    </xf>
    <xf numFmtId="37" fontId="2" fillId="0" borderId="1" xfId="0" applyNumberFormat="1" applyFont="1" applyBorder="1" applyAlignment="1">
      <alignment horizontal="right"/>
    </xf>
    <xf numFmtId="37" fontId="2" fillId="0" borderId="0" xfId="15" applyNumberFormat="1" applyFont="1" applyBorder="1" applyAlignment="1">
      <alignment/>
    </xf>
    <xf numFmtId="37" fontId="2" fillId="0" borderId="3" xfId="15" applyNumberFormat="1" applyFont="1" applyBorder="1" applyAlignment="1">
      <alignment/>
    </xf>
    <xf numFmtId="37" fontId="2" fillId="0" borderId="5" xfId="15" applyNumberFormat="1" applyFont="1" applyBorder="1" applyAlignment="1">
      <alignment/>
    </xf>
    <xf numFmtId="37" fontId="2" fillId="0" borderId="6" xfId="15" applyNumberFormat="1" applyFont="1" applyBorder="1" applyAlignment="1">
      <alignment/>
    </xf>
    <xf numFmtId="37" fontId="2" fillId="0" borderId="7" xfId="15" applyNumberFormat="1" applyFont="1" applyBorder="1" applyAlignment="1">
      <alignment/>
    </xf>
    <xf numFmtId="37" fontId="2" fillId="0" borderId="8" xfId="15" applyNumberFormat="1" applyFont="1" applyBorder="1" applyAlignment="1">
      <alignment/>
    </xf>
    <xf numFmtId="37" fontId="2" fillId="0" borderId="9" xfId="15" applyNumberFormat="1" applyFont="1" applyBorder="1" applyAlignment="1">
      <alignment/>
    </xf>
    <xf numFmtId="37" fontId="2" fillId="0" borderId="5" xfId="0" applyNumberFormat="1" applyFont="1" applyBorder="1" applyAlignment="1">
      <alignment horizontal="right"/>
    </xf>
    <xf numFmtId="37" fontId="2" fillId="0" borderId="9" xfId="0" applyNumberFormat="1" applyFont="1" applyBorder="1" applyAlignment="1">
      <alignment horizontal="right"/>
    </xf>
    <xf numFmtId="37" fontId="2" fillId="0" borderId="6" xfId="0" applyNumberFormat="1" applyFont="1" applyBorder="1" applyAlignment="1">
      <alignment horizontal="right"/>
    </xf>
    <xf numFmtId="37" fontId="2" fillId="0" borderId="7" xfId="0" applyNumberFormat="1" applyFont="1" applyBorder="1" applyAlignment="1">
      <alignment horizontal="right"/>
    </xf>
    <xf numFmtId="37" fontId="2" fillId="0" borderId="8" xfId="0" applyNumberFormat="1" applyFont="1" applyBorder="1" applyAlignment="1">
      <alignment horizontal="right"/>
    </xf>
    <xf numFmtId="37" fontId="2" fillId="0" borderId="1" xfId="15" applyNumberFormat="1" applyFont="1" applyBorder="1" applyAlignment="1">
      <alignment/>
    </xf>
    <xf numFmtId="39" fontId="2" fillId="0" borderId="0" xfId="0" applyNumberFormat="1" applyFont="1" applyBorder="1" applyAlignment="1">
      <alignment horizontal="right" wrapText="1"/>
    </xf>
    <xf numFmtId="39" fontId="2" fillId="0" borderId="4" xfId="0" applyNumberFormat="1" applyFont="1" applyBorder="1" applyAlignment="1" quotePrefix="1">
      <alignment horizontal="right" wrapText="1"/>
    </xf>
    <xf numFmtId="39" fontId="2" fillId="0" borderId="0" xfId="0" applyNumberFormat="1" applyFont="1" applyBorder="1" applyAlignment="1" quotePrefix="1">
      <alignment horizontal="right" wrapText="1"/>
    </xf>
    <xf numFmtId="37" fontId="2" fillId="0" borderId="0" xfId="0" applyNumberFormat="1" applyFont="1" applyBorder="1" applyAlignment="1">
      <alignment horizontal="right" vertical="top"/>
    </xf>
    <xf numFmtId="37" fontId="1" fillId="0" borderId="3" xfId="0" applyNumberFormat="1" applyFont="1" applyBorder="1" applyAlignment="1">
      <alignment/>
    </xf>
    <xf numFmtId="37" fontId="1" fillId="0" borderId="1" xfId="0" applyNumberFormat="1" applyFont="1" applyBorder="1" applyAlignment="1">
      <alignment/>
    </xf>
    <xf numFmtId="0" fontId="2" fillId="0" borderId="0" xfId="0" applyFont="1" applyBorder="1" applyAlignment="1">
      <alignment horizontal="justify" vertical="top" wrapText="1"/>
    </xf>
    <xf numFmtId="0" fontId="2" fillId="0" borderId="0" xfId="0" applyFont="1" applyBorder="1" applyAlignment="1">
      <alignment horizontal="justify" wrapText="1"/>
    </xf>
    <xf numFmtId="0" fontId="1" fillId="0" borderId="0" xfId="0" applyFont="1" applyAlignment="1">
      <alignment horizontal="center" wrapText="1"/>
    </xf>
    <xf numFmtId="0" fontId="2" fillId="0" borderId="0" xfId="0" applyFont="1" applyBorder="1" applyAlignment="1">
      <alignment horizontal="justify" vertical="center" wrapText="1"/>
    </xf>
    <xf numFmtId="0" fontId="2" fillId="0" borderId="0" xfId="0" applyFont="1" applyAlignment="1">
      <alignment horizontal="justify" vertical="top" wrapText="1"/>
    </xf>
    <xf numFmtId="0" fontId="5"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9"/>
  <sheetViews>
    <sheetView tabSelected="1" zoomScaleSheetLayoutView="100" workbookViewId="0" topLeftCell="A237">
      <selection activeCell="A248" sqref="A248"/>
    </sheetView>
  </sheetViews>
  <sheetFormatPr defaultColWidth="9.140625" defaultRowHeight="12.75"/>
  <cols>
    <col min="1" max="1" width="7.57421875" style="5" customWidth="1"/>
    <col min="2" max="2" width="4.00390625" style="7" customWidth="1"/>
    <col min="3" max="3" width="29.7109375" style="5" customWidth="1"/>
    <col min="4" max="4" width="7.8515625" style="5" customWidth="1"/>
    <col min="5" max="5" width="15.8515625" style="5" customWidth="1"/>
    <col min="6" max="6" width="3.57421875" style="5" customWidth="1"/>
    <col min="7" max="7" width="15.421875" style="5" customWidth="1"/>
    <col min="8" max="8" width="3.00390625" style="5" customWidth="1"/>
    <col min="9" max="9" width="16.421875" style="5" customWidth="1"/>
    <col min="10" max="10" width="2.7109375" style="5" customWidth="1"/>
    <col min="11" max="11" width="15.57421875" style="5" customWidth="1"/>
    <col min="12" max="12" width="5.421875" style="5" customWidth="1"/>
    <col min="13" max="16384" width="9.140625" style="5" customWidth="1"/>
  </cols>
  <sheetData>
    <row r="1" spans="1:11" ht="14.25">
      <c r="A1" s="39" t="s">
        <v>143</v>
      </c>
      <c r="C1" s="4"/>
      <c r="D1" s="4"/>
      <c r="E1" s="4"/>
      <c r="K1" s="38"/>
    </row>
    <row r="2" spans="1:5" ht="14.25">
      <c r="A2" s="39" t="s">
        <v>142</v>
      </c>
      <c r="C2" s="4"/>
      <c r="D2" s="4"/>
      <c r="E2" s="4"/>
    </row>
    <row r="3" spans="1:5" ht="14.25">
      <c r="A3" s="39" t="s">
        <v>197</v>
      </c>
      <c r="C3" s="4"/>
      <c r="D3" s="4"/>
      <c r="E3" s="4"/>
    </row>
    <row r="4" spans="1:12" ht="12.75">
      <c r="A4" s="10" t="s">
        <v>198</v>
      </c>
      <c r="D4" s="8"/>
      <c r="E4" s="8"/>
      <c r="F4" s="8"/>
      <c r="G4" s="8"/>
      <c r="H4" s="8"/>
      <c r="I4" s="8"/>
      <c r="J4" s="8"/>
      <c r="K4" s="8"/>
      <c r="L4" s="8"/>
    </row>
    <row r="5" spans="2:12" ht="12.75" customHeight="1">
      <c r="B5" s="43"/>
      <c r="C5" s="43"/>
      <c r="D5" s="43"/>
      <c r="E5" s="43"/>
      <c r="F5" s="43"/>
      <c r="G5" s="43"/>
      <c r="H5" s="43"/>
      <c r="I5" s="43"/>
      <c r="J5" s="43"/>
      <c r="K5" s="43"/>
      <c r="L5" s="8"/>
    </row>
    <row r="6" spans="4:12" ht="12.75">
      <c r="D6" s="8"/>
      <c r="E6" s="8"/>
      <c r="F6" s="8"/>
      <c r="G6" s="8"/>
      <c r="H6" s="8"/>
      <c r="I6" s="8"/>
      <c r="J6" s="8"/>
      <c r="K6" s="8"/>
      <c r="L6" s="8"/>
    </row>
    <row r="7" spans="1:12" ht="12.75">
      <c r="A7" s="2" t="s">
        <v>11</v>
      </c>
      <c r="D7" s="8"/>
      <c r="E7" s="8"/>
      <c r="F7" s="8"/>
      <c r="G7" s="8"/>
      <c r="H7" s="8"/>
      <c r="I7" s="8"/>
      <c r="J7" s="8"/>
      <c r="K7" s="8"/>
      <c r="L7" s="8"/>
    </row>
    <row r="8" spans="4:11" ht="12.75">
      <c r="D8" s="8"/>
      <c r="E8" s="76" t="s">
        <v>184</v>
      </c>
      <c r="F8" s="76"/>
      <c r="G8" s="76"/>
      <c r="H8" s="1"/>
      <c r="I8" s="76" t="s">
        <v>185</v>
      </c>
      <c r="J8" s="76"/>
      <c r="K8" s="76"/>
    </row>
    <row r="9" spans="4:11" ht="12.75">
      <c r="D9" s="8"/>
      <c r="E9" s="2"/>
      <c r="F9" s="3"/>
      <c r="G9" s="3" t="s">
        <v>159</v>
      </c>
      <c r="H9" s="3"/>
      <c r="I9" s="2"/>
      <c r="J9" s="3"/>
      <c r="K9" s="3" t="s">
        <v>14</v>
      </c>
    </row>
    <row r="10" spans="4:11" ht="12.75">
      <c r="D10" s="8"/>
      <c r="E10" s="3" t="s">
        <v>13</v>
      </c>
      <c r="F10" s="3"/>
      <c r="G10" s="3" t="s">
        <v>15</v>
      </c>
      <c r="H10" s="3"/>
      <c r="I10" s="3" t="s">
        <v>13</v>
      </c>
      <c r="J10" s="3"/>
      <c r="K10" s="3" t="s">
        <v>15</v>
      </c>
    </row>
    <row r="11" spans="4:11" ht="12.75">
      <c r="D11" s="8"/>
      <c r="E11" s="3" t="s">
        <v>12</v>
      </c>
      <c r="F11" s="3"/>
      <c r="G11" s="3" t="s">
        <v>12</v>
      </c>
      <c r="H11" s="3"/>
      <c r="I11" s="3" t="s">
        <v>16</v>
      </c>
      <c r="J11" s="3"/>
      <c r="K11" s="3" t="s">
        <v>17</v>
      </c>
    </row>
    <row r="12" spans="4:11" ht="12.75">
      <c r="D12" s="8"/>
      <c r="E12" s="3" t="s">
        <v>157</v>
      </c>
      <c r="F12" s="3"/>
      <c r="G12" s="3" t="s">
        <v>158</v>
      </c>
      <c r="H12" s="3"/>
      <c r="I12" s="3" t="s">
        <v>157</v>
      </c>
      <c r="J12" s="3"/>
      <c r="K12" s="3" t="s">
        <v>158</v>
      </c>
    </row>
    <row r="13" spans="2:11" s="44" customFormat="1" ht="12.75">
      <c r="B13" s="6"/>
      <c r="D13" s="45"/>
      <c r="E13" s="36" t="s">
        <v>18</v>
      </c>
      <c r="F13" s="36"/>
      <c r="G13" s="36" t="s">
        <v>18</v>
      </c>
      <c r="H13" s="36"/>
      <c r="I13" s="36" t="s">
        <v>18</v>
      </c>
      <c r="J13" s="36"/>
      <c r="K13" s="36" t="s">
        <v>18</v>
      </c>
    </row>
    <row r="14" spans="2:11" s="44" customFormat="1" ht="12.75">
      <c r="B14" s="6"/>
      <c r="D14" s="45"/>
      <c r="E14" s="9"/>
      <c r="F14" s="9"/>
      <c r="G14" s="9"/>
      <c r="H14" s="9"/>
      <c r="I14" s="9"/>
      <c r="J14" s="9"/>
      <c r="K14" s="9"/>
    </row>
    <row r="15" spans="1:11" s="44" customFormat="1" ht="12.75">
      <c r="A15" s="6" t="s">
        <v>54</v>
      </c>
      <c r="B15" s="6"/>
      <c r="C15" s="46" t="s">
        <v>21</v>
      </c>
      <c r="D15" s="45"/>
      <c r="E15" s="44">
        <v>103074.776</v>
      </c>
      <c r="G15" s="44">
        <v>101606.255</v>
      </c>
      <c r="I15" s="44">
        <v>194086.896</v>
      </c>
      <c r="K15" s="44">
        <v>209605.879</v>
      </c>
    </row>
    <row r="16" spans="1:11" s="44" customFormat="1" ht="12.75">
      <c r="A16" s="6" t="s">
        <v>19</v>
      </c>
      <c r="B16" s="6"/>
      <c r="C16" s="46" t="s">
        <v>22</v>
      </c>
      <c r="D16" s="45"/>
      <c r="E16" s="44">
        <v>31.164</v>
      </c>
      <c r="G16" s="44">
        <v>0</v>
      </c>
      <c r="I16" s="44">
        <v>31.164</v>
      </c>
      <c r="K16" s="44">
        <v>0</v>
      </c>
    </row>
    <row r="17" spans="1:11" s="44" customFormat="1" ht="13.5" thickBot="1">
      <c r="A17" s="6" t="s">
        <v>20</v>
      </c>
      <c r="B17" s="6"/>
      <c r="C17" s="46" t="s">
        <v>23</v>
      </c>
      <c r="D17" s="45"/>
      <c r="E17" s="49">
        <v>8847.856</v>
      </c>
      <c r="G17" s="49">
        <v>229.774</v>
      </c>
      <c r="I17" s="49">
        <v>9032.836</v>
      </c>
      <c r="K17" s="49">
        <v>618</v>
      </c>
    </row>
    <row r="18" spans="1:4" s="44" customFormat="1" ht="13.5" thickTop="1">
      <c r="A18" s="6"/>
      <c r="B18" s="6"/>
      <c r="C18" s="46"/>
      <c r="D18" s="45"/>
    </row>
    <row r="19" spans="1:4" s="44" customFormat="1" ht="12.75">
      <c r="A19" s="6" t="s">
        <v>55</v>
      </c>
      <c r="B19" s="6"/>
      <c r="C19" s="46" t="s">
        <v>24</v>
      </c>
      <c r="D19" s="45"/>
    </row>
    <row r="20" spans="1:4" s="44" customFormat="1" ht="12.75">
      <c r="A20" s="6"/>
      <c r="B20" s="6"/>
      <c r="C20" s="46" t="s">
        <v>161</v>
      </c>
      <c r="D20" s="45"/>
    </row>
    <row r="21" spans="1:4" s="44" customFormat="1" ht="12.75">
      <c r="A21" s="6"/>
      <c r="B21" s="6"/>
      <c r="C21" s="46" t="s">
        <v>25</v>
      </c>
      <c r="D21" s="45"/>
    </row>
    <row r="22" spans="1:11" s="44" customFormat="1" ht="12.75">
      <c r="A22" s="6"/>
      <c r="B22" s="6"/>
      <c r="C22" s="46" t="s">
        <v>26</v>
      </c>
      <c r="D22" s="45"/>
      <c r="E22" s="53">
        <v>10599.05</v>
      </c>
      <c r="F22" s="53"/>
      <c r="G22" s="53">
        <v>17518</v>
      </c>
      <c r="H22" s="53"/>
      <c r="I22" s="53">
        <v>9207</v>
      </c>
      <c r="J22" s="53"/>
      <c r="K22" s="53">
        <v>43250</v>
      </c>
    </row>
    <row r="23" spans="1:11" s="44" customFormat="1" ht="12.75">
      <c r="A23" s="6" t="s">
        <v>19</v>
      </c>
      <c r="B23" s="6"/>
      <c r="C23" s="46" t="s">
        <v>200</v>
      </c>
      <c r="D23" s="45"/>
      <c r="E23" s="44">
        <v>-22994.325</v>
      </c>
      <c r="G23" s="44">
        <v>-33720</v>
      </c>
      <c r="I23" s="44">
        <v>-48346</v>
      </c>
      <c r="K23" s="44">
        <v>-64105</v>
      </c>
    </row>
    <row r="24" spans="1:11" s="44" customFormat="1" ht="12.75">
      <c r="A24" s="6" t="s">
        <v>20</v>
      </c>
      <c r="B24" s="6"/>
      <c r="C24" s="46" t="s">
        <v>199</v>
      </c>
      <c r="D24" s="45"/>
      <c r="E24" s="44">
        <v>-18928.5</v>
      </c>
      <c r="G24" s="44">
        <v>-23908</v>
      </c>
      <c r="I24" s="44">
        <v>-36573</v>
      </c>
      <c r="K24" s="44">
        <v>-47870</v>
      </c>
    </row>
    <row r="25" spans="1:11" s="44" customFormat="1" ht="12.75">
      <c r="A25" s="6" t="s">
        <v>27</v>
      </c>
      <c r="B25" s="6"/>
      <c r="C25" s="46" t="s">
        <v>28</v>
      </c>
      <c r="D25" s="45"/>
      <c r="E25" s="44">
        <v>0</v>
      </c>
      <c r="G25" s="44">
        <v>0</v>
      </c>
      <c r="I25" s="44">
        <v>-72808</v>
      </c>
      <c r="K25" s="44">
        <v>0</v>
      </c>
    </row>
    <row r="26" spans="1:11" s="44" customFormat="1" ht="12.75">
      <c r="A26" s="6" t="s">
        <v>29</v>
      </c>
      <c r="B26" s="6"/>
      <c r="C26" s="46" t="s">
        <v>30</v>
      </c>
      <c r="D26" s="45"/>
      <c r="E26" s="48"/>
      <c r="G26" s="48"/>
      <c r="I26" s="48"/>
      <c r="K26" s="48"/>
    </row>
    <row r="27" spans="1:4" s="44" customFormat="1" ht="12.75">
      <c r="A27" s="6"/>
      <c r="B27" s="6"/>
      <c r="C27" s="46" t="s">
        <v>161</v>
      </c>
      <c r="D27" s="45"/>
    </row>
    <row r="28" spans="1:4" s="44" customFormat="1" ht="12.75">
      <c r="A28" s="6"/>
      <c r="B28" s="6"/>
      <c r="C28" s="46" t="s">
        <v>31</v>
      </c>
      <c r="D28" s="6"/>
    </row>
    <row r="29" spans="1:11" s="44" customFormat="1" ht="12.75">
      <c r="A29" s="6"/>
      <c r="B29" s="6"/>
      <c r="C29" s="46" t="s">
        <v>32</v>
      </c>
      <c r="D29" s="45"/>
      <c r="E29" s="53">
        <f>SUM(E22:E25)</f>
        <v>-31323.775</v>
      </c>
      <c r="F29" s="53"/>
      <c r="G29" s="53">
        <f>SUM(G22:G25)</f>
        <v>-40110</v>
      </c>
      <c r="H29" s="53"/>
      <c r="I29" s="53">
        <f>SUM(I22:I25)</f>
        <v>-148520</v>
      </c>
      <c r="J29" s="53"/>
      <c r="K29" s="53">
        <f>SUM(K22:K25)</f>
        <v>-68725</v>
      </c>
    </row>
    <row r="30" spans="1:11" s="44" customFormat="1" ht="12.75">
      <c r="A30" s="6" t="s">
        <v>33</v>
      </c>
      <c r="B30" s="6"/>
      <c r="C30" s="46" t="s">
        <v>201</v>
      </c>
      <c r="D30" s="45"/>
      <c r="E30" s="44">
        <v>-262.758</v>
      </c>
      <c r="G30" s="44">
        <v>1769</v>
      </c>
      <c r="I30" s="44">
        <v>-50.32</v>
      </c>
      <c r="K30" s="44">
        <v>4319</v>
      </c>
    </row>
    <row r="31" spans="1:11" s="44" customFormat="1" ht="12.75">
      <c r="A31" s="6" t="s">
        <v>34</v>
      </c>
      <c r="B31" s="6"/>
      <c r="C31" s="46" t="s">
        <v>35</v>
      </c>
      <c r="D31" s="45"/>
      <c r="E31" s="72">
        <f>E29+E30</f>
        <v>-31586.533000000003</v>
      </c>
      <c r="F31" s="53"/>
      <c r="G31" s="72">
        <f>G29+G30</f>
        <v>-38341</v>
      </c>
      <c r="H31" s="53"/>
      <c r="I31" s="72">
        <f>I29+I30</f>
        <v>-148570.32</v>
      </c>
      <c r="J31" s="53"/>
      <c r="K31" s="72">
        <f>K29+K30</f>
        <v>-64406</v>
      </c>
    </row>
    <row r="32" spans="1:4" s="44" customFormat="1" ht="12.75">
      <c r="A32" s="6"/>
      <c r="B32" s="6"/>
      <c r="C32" s="46" t="s">
        <v>26</v>
      </c>
      <c r="D32" s="45"/>
    </row>
    <row r="33" spans="1:11" s="44" customFormat="1" ht="12.75">
      <c r="A33" s="6" t="s">
        <v>36</v>
      </c>
      <c r="B33" s="6"/>
      <c r="C33" s="46" t="s">
        <v>37</v>
      </c>
      <c r="D33" s="45"/>
      <c r="E33" s="44">
        <v>50</v>
      </c>
      <c r="G33" s="44">
        <v>-650</v>
      </c>
      <c r="I33" s="44">
        <v>-45.846000000000004</v>
      </c>
      <c r="K33" s="44">
        <v>-2003.997</v>
      </c>
    </row>
    <row r="34" spans="1:11" s="44" customFormat="1" ht="12.75">
      <c r="A34" s="6" t="s">
        <v>38</v>
      </c>
      <c r="B34" s="6"/>
      <c r="C34" s="46" t="s">
        <v>40</v>
      </c>
      <c r="D34" s="45"/>
      <c r="E34" s="72">
        <f>E31+E33</f>
        <v>-31536.533000000003</v>
      </c>
      <c r="F34" s="53"/>
      <c r="G34" s="72">
        <f>G33+G31</f>
        <v>-38991</v>
      </c>
      <c r="H34" s="53"/>
      <c r="I34" s="72">
        <f>I33+I31</f>
        <v>-148616.166</v>
      </c>
      <c r="J34" s="53"/>
      <c r="K34" s="72">
        <f>K33+K31</f>
        <v>-66409.997</v>
      </c>
    </row>
    <row r="35" spans="1:4" s="44" customFormat="1" ht="12.75">
      <c r="A35" s="6"/>
      <c r="B35" s="6"/>
      <c r="C35" s="46" t="s">
        <v>39</v>
      </c>
      <c r="D35" s="45"/>
    </row>
    <row r="36" spans="1:11" s="44" customFormat="1" ht="12.75">
      <c r="A36" s="6"/>
      <c r="B36" s="6"/>
      <c r="C36" s="46" t="s">
        <v>41</v>
      </c>
      <c r="D36" s="45"/>
      <c r="E36" s="44">
        <v>0</v>
      </c>
      <c r="G36" s="44">
        <v>0</v>
      </c>
      <c r="I36" s="44">
        <v>0</v>
      </c>
      <c r="K36" s="44">
        <v>0</v>
      </c>
    </row>
    <row r="37" spans="1:11" s="44" customFormat="1" ht="12.75">
      <c r="A37" s="6" t="s">
        <v>42</v>
      </c>
      <c r="B37" s="6"/>
      <c r="C37" s="46" t="s">
        <v>43</v>
      </c>
      <c r="D37" s="45"/>
      <c r="E37" s="72">
        <f>E34</f>
        <v>-31536.533000000003</v>
      </c>
      <c r="F37" s="53"/>
      <c r="G37" s="72">
        <f>G34</f>
        <v>-38991</v>
      </c>
      <c r="H37" s="53"/>
      <c r="I37" s="72">
        <f>I34</f>
        <v>-148616.166</v>
      </c>
      <c r="J37" s="53"/>
      <c r="K37" s="72">
        <f>K34</f>
        <v>-66409.997</v>
      </c>
    </row>
    <row r="38" spans="1:4" s="44" customFormat="1" ht="12.75">
      <c r="A38" s="6"/>
      <c r="B38" s="6"/>
      <c r="C38" s="46" t="s">
        <v>44</v>
      </c>
      <c r="D38" s="45"/>
    </row>
    <row r="39" spans="1:11" s="44" customFormat="1" ht="12.75">
      <c r="A39" s="6" t="s">
        <v>45</v>
      </c>
      <c r="B39" s="6"/>
      <c r="C39" s="46" t="s">
        <v>48</v>
      </c>
      <c r="D39" s="45"/>
      <c r="E39" s="44">
        <v>0</v>
      </c>
      <c r="G39" s="44">
        <v>0</v>
      </c>
      <c r="I39" s="44">
        <v>0</v>
      </c>
      <c r="K39" s="44">
        <v>0</v>
      </c>
    </row>
    <row r="40" spans="1:11" s="44" customFormat="1" ht="12.75">
      <c r="A40" s="6"/>
      <c r="B40" s="6"/>
      <c r="C40" s="46" t="s">
        <v>49</v>
      </c>
      <c r="D40" s="45"/>
      <c r="E40" s="44">
        <v>0</v>
      </c>
      <c r="G40" s="44">
        <v>0</v>
      </c>
      <c r="I40" s="44">
        <v>0</v>
      </c>
      <c r="K40" s="44">
        <v>0</v>
      </c>
    </row>
    <row r="41" spans="1:4" s="44" customFormat="1" ht="12.75">
      <c r="A41" s="6"/>
      <c r="B41" s="6"/>
      <c r="C41" s="46" t="s">
        <v>46</v>
      </c>
      <c r="D41" s="45"/>
    </row>
    <row r="42" spans="1:11" s="44" customFormat="1" ht="12.75">
      <c r="A42" s="6"/>
      <c r="B42" s="6"/>
      <c r="C42" s="46" t="s">
        <v>47</v>
      </c>
      <c r="D42" s="45"/>
      <c r="E42" s="44">
        <v>0</v>
      </c>
      <c r="G42" s="44">
        <v>0</v>
      </c>
      <c r="I42" s="44">
        <v>0</v>
      </c>
      <c r="K42" s="44">
        <v>0</v>
      </c>
    </row>
    <row r="43" spans="1:4" s="44" customFormat="1" ht="12.75">
      <c r="A43" s="6" t="s">
        <v>50</v>
      </c>
      <c r="B43" s="6"/>
      <c r="C43" s="46" t="s">
        <v>51</v>
      </c>
      <c r="D43" s="45"/>
    </row>
    <row r="44" spans="1:11" s="44" customFormat="1" ht="13.5" thickBot="1">
      <c r="A44" s="6"/>
      <c r="B44" s="6"/>
      <c r="C44" s="46" t="s">
        <v>52</v>
      </c>
      <c r="D44" s="45"/>
      <c r="E44" s="73">
        <f>SUM(E37:E42)</f>
        <v>-31536.533000000003</v>
      </c>
      <c r="F44" s="53"/>
      <c r="G44" s="73">
        <f>SUM(G37:G42)</f>
        <v>-38991</v>
      </c>
      <c r="H44" s="53"/>
      <c r="I44" s="73">
        <f>SUM(I37:I42)</f>
        <v>-148616.166</v>
      </c>
      <c r="J44" s="53"/>
      <c r="K44" s="73">
        <f>SUM(K37:K42)</f>
        <v>-66409.997</v>
      </c>
    </row>
    <row r="45" spans="1:11" s="44" customFormat="1" ht="13.5" thickTop="1">
      <c r="A45" s="6"/>
      <c r="B45" s="6"/>
      <c r="C45" s="46"/>
      <c r="D45" s="45"/>
      <c r="E45" s="9"/>
      <c r="F45" s="47"/>
      <c r="G45" s="9"/>
      <c r="H45" s="47"/>
      <c r="I45" s="9"/>
      <c r="J45" s="47"/>
      <c r="K45" s="9"/>
    </row>
    <row r="46" spans="1:11" s="44" customFormat="1" ht="12.75">
      <c r="A46" s="6" t="s">
        <v>53</v>
      </c>
      <c r="B46" s="6"/>
      <c r="C46" s="46" t="s">
        <v>56</v>
      </c>
      <c r="D46" s="45"/>
      <c r="E46" s="9"/>
      <c r="F46" s="9"/>
      <c r="G46" s="9"/>
      <c r="H46" s="9"/>
      <c r="I46" s="9"/>
      <c r="J46" s="9"/>
      <c r="K46" s="9"/>
    </row>
    <row r="47" spans="1:11" s="44" customFormat="1" ht="12.75">
      <c r="A47" s="6"/>
      <c r="B47" s="6"/>
      <c r="C47" s="46" t="s">
        <v>57</v>
      </c>
      <c r="D47" s="45"/>
      <c r="E47" s="9"/>
      <c r="F47" s="9"/>
      <c r="G47" s="9"/>
      <c r="H47" s="9"/>
      <c r="I47" s="9"/>
      <c r="J47" s="9"/>
      <c r="K47" s="9"/>
    </row>
    <row r="48" spans="1:11" s="44" customFormat="1" ht="12.75">
      <c r="A48" s="6"/>
      <c r="B48" s="6"/>
      <c r="C48" s="46" t="s">
        <v>58</v>
      </c>
      <c r="D48" s="45"/>
      <c r="E48" s="9"/>
      <c r="F48" s="9"/>
      <c r="G48" s="9"/>
      <c r="H48" s="9"/>
      <c r="I48" s="9"/>
      <c r="J48" s="9"/>
      <c r="K48" s="9"/>
    </row>
    <row r="49" spans="1:4" s="44" customFormat="1" ht="12.75">
      <c r="A49" s="6"/>
      <c r="B49" s="6"/>
      <c r="C49" s="46" t="s">
        <v>144</v>
      </c>
      <c r="D49" s="45"/>
    </row>
    <row r="50" spans="1:11" s="44" customFormat="1" ht="12.75">
      <c r="A50" s="6"/>
      <c r="B50" s="6"/>
      <c r="C50" s="46" t="s">
        <v>193</v>
      </c>
      <c r="D50" s="9" t="s">
        <v>194</v>
      </c>
      <c r="E50" s="50">
        <v>-7.514991248644728</v>
      </c>
      <c r="F50" s="50"/>
      <c r="G50" s="50">
        <v>-9.397523054644324</v>
      </c>
      <c r="H50" s="50"/>
      <c r="I50" s="50">
        <v>-35.414228882060975</v>
      </c>
      <c r="J50" s="50"/>
      <c r="K50" s="50">
        <v>-16.006121047923354</v>
      </c>
    </row>
    <row r="51" spans="1:11" s="44" customFormat="1" ht="12.75">
      <c r="A51" s="6"/>
      <c r="B51" s="6"/>
      <c r="C51" s="46" t="s">
        <v>90</v>
      </c>
      <c r="D51" s="45"/>
      <c r="E51" s="51"/>
      <c r="F51" s="51"/>
      <c r="G51" s="51"/>
      <c r="H51" s="51"/>
      <c r="I51" s="51"/>
      <c r="J51" s="51"/>
      <c r="K51" s="51"/>
    </row>
    <row r="52" spans="1:11" s="44" customFormat="1" ht="13.5" thickBot="1">
      <c r="A52" s="6"/>
      <c r="B52" s="6"/>
      <c r="C52" s="46" t="s">
        <v>195</v>
      </c>
      <c r="D52" s="9" t="s">
        <v>194</v>
      </c>
      <c r="E52" s="52">
        <v>-7.514991248644728</v>
      </c>
      <c r="F52" s="50"/>
      <c r="G52" s="52">
        <v>-9.397523054644324</v>
      </c>
      <c r="H52" s="50"/>
      <c r="I52" s="52">
        <v>-35.414228882060975</v>
      </c>
      <c r="J52" s="50"/>
      <c r="K52" s="52">
        <v>-16.006121047923354</v>
      </c>
    </row>
    <row r="53" spans="1:11" s="44" customFormat="1" ht="13.5" thickTop="1">
      <c r="A53" s="6"/>
      <c r="B53" s="6"/>
      <c r="C53" s="46"/>
      <c r="D53" s="9"/>
      <c r="E53" s="68"/>
      <c r="F53" s="50"/>
      <c r="G53" s="68"/>
      <c r="H53" s="50"/>
      <c r="I53" s="68"/>
      <c r="J53" s="50"/>
      <c r="K53" s="68"/>
    </row>
    <row r="54" spans="1:11" s="44" customFormat="1" ht="12.75">
      <c r="A54" s="6" t="s">
        <v>202</v>
      </c>
      <c r="B54" s="6"/>
      <c r="C54" s="46" t="s">
        <v>203</v>
      </c>
      <c r="D54" s="9"/>
      <c r="E54" s="68">
        <v>0</v>
      </c>
      <c r="F54" s="50"/>
      <c r="G54" s="68">
        <v>0</v>
      </c>
      <c r="H54" s="50"/>
      <c r="I54" s="68">
        <v>0</v>
      </c>
      <c r="J54" s="50"/>
      <c r="K54" s="68">
        <v>0</v>
      </c>
    </row>
    <row r="55" spans="1:11" s="44" customFormat="1" ht="13.5" thickBot="1">
      <c r="A55" s="6"/>
      <c r="B55" s="6"/>
      <c r="C55" s="46" t="s">
        <v>204</v>
      </c>
      <c r="D55" s="9"/>
      <c r="E55" s="69" t="s">
        <v>205</v>
      </c>
      <c r="F55" s="50"/>
      <c r="G55" s="70"/>
      <c r="H55" s="68"/>
      <c r="I55" s="70"/>
      <c r="J55" s="68"/>
      <c r="K55" s="70"/>
    </row>
    <row r="56" spans="1:11" s="44" customFormat="1" ht="13.5" thickTop="1">
      <c r="A56" s="6"/>
      <c r="B56" s="6"/>
      <c r="C56" s="46"/>
      <c r="D56" s="9"/>
      <c r="E56" s="70"/>
      <c r="F56" s="50"/>
      <c r="G56" s="70"/>
      <c r="H56" s="50"/>
      <c r="I56" s="70"/>
      <c r="J56" s="50"/>
      <c r="K56" s="70"/>
    </row>
    <row r="57" spans="1:11" s="44" customFormat="1" ht="38.25">
      <c r="A57" s="6"/>
      <c r="B57" s="6"/>
      <c r="C57" s="46"/>
      <c r="D57" s="9"/>
      <c r="E57" s="68" t="s">
        <v>207</v>
      </c>
      <c r="F57" s="50"/>
      <c r="G57" s="68" t="s">
        <v>208</v>
      </c>
      <c r="H57" s="50"/>
      <c r="I57" s="70"/>
      <c r="J57" s="50"/>
      <c r="K57" s="70"/>
    </row>
    <row r="58" spans="1:11" s="44" customFormat="1" ht="13.5" thickBot="1">
      <c r="A58" s="6">
        <v>5</v>
      </c>
      <c r="B58" s="6"/>
      <c r="C58" s="46" t="s">
        <v>206</v>
      </c>
      <c r="D58" s="9"/>
      <c r="E58" s="69">
        <f>(G101+G93-G73)/G93</f>
        <v>0.8154037521654899</v>
      </c>
      <c r="F58" s="50"/>
      <c r="G58" s="69">
        <f>(I101+I93-I73)/I93</f>
        <v>1.167040399247557</v>
      </c>
      <c r="H58" s="50"/>
      <c r="I58" s="70"/>
      <c r="J58" s="50"/>
      <c r="K58" s="70"/>
    </row>
    <row r="59" spans="1:11" s="44" customFormat="1" ht="13.5" thickTop="1">
      <c r="A59" s="6"/>
      <c r="B59" s="6"/>
      <c r="C59" s="46"/>
      <c r="D59" s="9"/>
      <c r="E59" s="70"/>
      <c r="F59" s="50"/>
      <c r="G59" s="68"/>
      <c r="H59" s="50"/>
      <c r="I59" s="70"/>
      <c r="J59" s="50"/>
      <c r="K59" s="70"/>
    </row>
    <row r="60" spans="1:11" s="44" customFormat="1" ht="54" customHeight="1">
      <c r="A60" s="6"/>
      <c r="B60" s="71" t="s">
        <v>209</v>
      </c>
      <c r="C60" s="77" t="s">
        <v>210</v>
      </c>
      <c r="D60" s="77"/>
      <c r="E60" s="77"/>
      <c r="F60" s="77"/>
      <c r="G60" s="77"/>
      <c r="H60" s="77"/>
      <c r="I60" s="77"/>
      <c r="J60" s="77"/>
      <c r="K60" s="70"/>
    </row>
    <row r="61" spans="1:12" s="44" customFormat="1" ht="12.75">
      <c r="A61" s="6"/>
      <c r="B61" s="6"/>
      <c r="D61" s="45"/>
      <c r="E61" s="45"/>
      <c r="F61" s="45"/>
      <c r="G61" s="45"/>
      <c r="H61" s="45"/>
      <c r="I61" s="45"/>
      <c r="J61" s="45"/>
      <c r="K61" s="45"/>
      <c r="L61" s="45"/>
    </row>
    <row r="62" spans="1:12" s="44" customFormat="1" ht="12.75">
      <c r="A62" s="6"/>
      <c r="B62" s="6"/>
      <c r="D62" s="45"/>
      <c r="E62" s="45"/>
      <c r="F62" s="45"/>
      <c r="G62" s="45"/>
      <c r="H62" s="45"/>
      <c r="I62" s="45"/>
      <c r="J62" s="45"/>
      <c r="K62" s="45"/>
      <c r="L62" s="45"/>
    </row>
    <row r="63" spans="1:12" ht="12.75">
      <c r="A63" s="2" t="s">
        <v>59</v>
      </c>
      <c r="D63" s="8"/>
      <c r="E63" s="8"/>
      <c r="F63" s="8"/>
      <c r="G63" s="8"/>
      <c r="H63" s="8"/>
      <c r="I63" s="8"/>
      <c r="J63" s="8"/>
      <c r="K63" s="8"/>
      <c r="L63" s="8"/>
    </row>
    <row r="64" spans="1:12" ht="12.75">
      <c r="A64" s="7"/>
      <c r="D64" s="8"/>
      <c r="G64" s="2"/>
      <c r="H64" s="35"/>
      <c r="I64" s="36"/>
      <c r="L64" s="8"/>
    </row>
    <row r="65" spans="1:12" ht="12.75">
      <c r="A65" s="7"/>
      <c r="D65" s="8"/>
      <c r="G65" s="36" t="s">
        <v>66</v>
      </c>
      <c r="H65" s="35"/>
      <c r="I65" s="36" t="s">
        <v>178</v>
      </c>
      <c r="L65" s="8"/>
    </row>
    <row r="66" spans="1:12" ht="12.75">
      <c r="A66" s="7"/>
      <c r="D66" s="8"/>
      <c r="G66" s="36" t="s">
        <v>99</v>
      </c>
      <c r="H66" s="35"/>
      <c r="I66" s="36" t="s">
        <v>61</v>
      </c>
      <c r="L66" s="8"/>
    </row>
    <row r="67" spans="1:12" ht="12.75">
      <c r="A67" s="7"/>
      <c r="D67" s="8"/>
      <c r="G67" s="36" t="s">
        <v>157</v>
      </c>
      <c r="H67" s="35"/>
      <c r="I67" s="37" t="s">
        <v>160</v>
      </c>
      <c r="L67" s="8"/>
    </row>
    <row r="68" spans="1:12" ht="12.75">
      <c r="A68" s="7"/>
      <c r="D68" s="8"/>
      <c r="E68" s="7" t="s">
        <v>190</v>
      </c>
      <c r="G68" s="36" t="s">
        <v>18</v>
      </c>
      <c r="H68" s="35"/>
      <c r="I68" s="36" t="s">
        <v>18</v>
      </c>
      <c r="L68" s="8"/>
    </row>
    <row r="69" spans="1:12" ht="12.75">
      <c r="A69" s="7"/>
      <c r="D69" s="8"/>
      <c r="G69" s="9"/>
      <c r="H69" s="6"/>
      <c r="I69" s="9"/>
      <c r="L69" s="8"/>
    </row>
    <row r="70" spans="1:12" ht="12.75">
      <c r="A70" s="7"/>
      <c r="C70" s="5" t="s">
        <v>62</v>
      </c>
      <c r="D70" s="8"/>
      <c r="E70" s="7"/>
      <c r="G70" s="11">
        <v>1443173</v>
      </c>
      <c r="H70" s="11"/>
      <c r="I70" s="11">
        <v>1511882</v>
      </c>
      <c r="L70" s="8"/>
    </row>
    <row r="71" spans="1:12" ht="12.75">
      <c r="A71" s="7"/>
      <c r="C71" s="5" t="s">
        <v>63</v>
      </c>
      <c r="D71" s="8"/>
      <c r="E71" s="7"/>
      <c r="G71" s="11">
        <v>26427</v>
      </c>
      <c r="H71" s="11"/>
      <c r="I71" s="11">
        <v>26519</v>
      </c>
      <c r="L71" s="8"/>
    </row>
    <row r="72" spans="1:12" ht="12.75">
      <c r="A72" s="7"/>
      <c r="C72" s="5" t="s">
        <v>64</v>
      </c>
      <c r="D72" s="8"/>
      <c r="E72" s="7"/>
      <c r="G72" s="11">
        <v>0</v>
      </c>
      <c r="H72" s="11"/>
      <c r="I72" s="11">
        <v>11959</v>
      </c>
      <c r="L72" s="8"/>
    </row>
    <row r="73" spans="1:12" ht="12.75">
      <c r="A73" s="7"/>
      <c r="C73" s="5" t="s">
        <v>67</v>
      </c>
      <c r="D73" s="8"/>
      <c r="E73" s="7"/>
      <c r="G73" s="11">
        <v>281</v>
      </c>
      <c r="H73" s="11"/>
      <c r="I73" s="11">
        <v>281</v>
      </c>
      <c r="L73" s="8"/>
    </row>
    <row r="74" spans="1:12" ht="12.75">
      <c r="A74" s="7"/>
      <c r="D74" s="8"/>
      <c r="E74" s="7"/>
      <c r="G74" s="11"/>
      <c r="H74" s="11"/>
      <c r="I74" s="11"/>
      <c r="L74" s="8"/>
    </row>
    <row r="75" spans="1:12" ht="12.75">
      <c r="A75" s="7"/>
      <c r="C75" s="5" t="s">
        <v>68</v>
      </c>
      <c r="D75" s="8"/>
      <c r="E75" s="7"/>
      <c r="G75" s="6"/>
      <c r="H75" s="6"/>
      <c r="I75" s="6"/>
      <c r="L75" s="8"/>
    </row>
    <row r="76" spans="1:12" ht="12.75">
      <c r="A76" s="7"/>
      <c r="C76" s="12" t="s">
        <v>69</v>
      </c>
      <c r="D76" s="8"/>
      <c r="E76" s="7"/>
      <c r="G76" s="64">
        <v>104491</v>
      </c>
      <c r="H76" s="6"/>
      <c r="I76" s="64">
        <v>132819</v>
      </c>
      <c r="L76" s="8"/>
    </row>
    <row r="77" spans="1:12" ht="12.75">
      <c r="A77" s="7"/>
      <c r="C77" s="12" t="s">
        <v>70</v>
      </c>
      <c r="D77" s="8"/>
      <c r="E77" s="7"/>
      <c r="G77" s="65">
        <f>97875-G78</f>
        <v>65927</v>
      </c>
      <c r="H77" s="6"/>
      <c r="I77" s="65">
        <v>79326</v>
      </c>
      <c r="L77" s="8"/>
    </row>
    <row r="78" spans="1:12" ht="12.75">
      <c r="A78" s="7"/>
      <c r="C78" s="12" t="s">
        <v>211</v>
      </c>
      <c r="D78" s="8"/>
      <c r="E78" s="7"/>
      <c r="G78" s="65">
        <v>31948</v>
      </c>
      <c r="H78" s="6"/>
      <c r="I78" s="65">
        <v>0</v>
      </c>
      <c r="L78" s="8"/>
    </row>
    <row r="79" spans="1:12" ht="12.75">
      <c r="A79" s="7"/>
      <c r="C79" s="12" t="s">
        <v>71</v>
      </c>
      <c r="D79" s="8"/>
      <c r="E79" s="7">
        <v>7</v>
      </c>
      <c r="G79" s="65">
        <v>13046</v>
      </c>
      <c r="H79" s="6"/>
      <c r="I79" s="65">
        <v>1087</v>
      </c>
      <c r="L79" s="8"/>
    </row>
    <row r="80" spans="1:12" ht="12.75">
      <c r="A80" s="7"/>
      <c r="C80" s="12" t="s">
        <v>72</v>
      </c>
      <c r="D80" s="8"/>
      <c r="E80" s="7"/>
      <c r="G80" s="65">
        <v>6589</v>
      </c>
      <c r="H80" s="6"/>
      <c r="I80" s="65">
        <v>6973</v>
      </c>
      <c r="L80" s="8"/>
    </row>
    <row r="81" spans="1:12" ht="12.75">
      <c r="A81" s="7"/>
      <c r="C81" s="12" t="s">
        <v>189</v>
      </c>
      <c r="D81" s="8"/>
      <c r="E81" s="7"/>
      <c r="G81" s="66">
        <v>20895</v>
      </c>
      <c r="H81" s="6"/>
      <c r="I81" s="66">
        <v>42294</v>
      </c>
      <c r="L81" s="8"/>
    </row>
    <row r="82" spans="1:12" ht="12.75">
      <c r="A82" s="7"/>
      <c r="D82" s="8"/>
      <c r="E82" s="7"/>
      <c r="G82" s="64">
        <f>SUM(G76:G81)</f>
        <v>242896</v>
      </c>
      <c r="H82" s="6"/>
      <c r="I82" s="64">
        <f>SUM(I76:I81)</f>
        <v>262499</v>
      </c>
      <c r="L82" s="8"/>
    </row>
    <row r="83" spans="1:12" ht="12.75">
      <c r="A83" s="7"/>
      <c r="C83" s="5" t="s">
        <v>73</v>
      </c>
      <c r="D83" s="8"/>
      <c r="E83" s="7"/>
      <c r="G83" s="65"/>
      <c r="H83" s="6"/>
      <c r="I83" s="65"/>
      <c r="L83" s="8"/>
    </row>
    <row r="84" spans="1:12" ht="12.75">
      <c r="A84" s="7"/>
      <c r="C84" s="12" t="s">
        <v>74</v>
      </c>
      <c r="D84" s="8"/>
      <c r="E84" s="7">
        <v>12</v>
      </c>
      <c r="G84" s="64">
        <v>523022</v>
      </c>
      <c r="H84" s="6"/>
      <c r="I84" s="64">
        <v>489999</v>
      </c>
      <c r="L84" s="8"/>
    </row>
    <row r="85" spans="1:12" ht="12.75">
      <c r="A85" s="7"/>
      <c r="C85" s="12" t="s">
        <v>75</v>
      </c>
      <c r="D85" s="8"/>
      <c r="E85" s="7"/>
      <c r="G85" s="65">
        <v>11238</v>
      </c>
      <c r="H85" s="6"/>
      <c r="I85" s="65">
        <v>11142</v>
      </c>
      <c r="L85" s="8"/>
    </row>
    <row r="86" spans="1:12" ht="12.75">
      <c r="A86" s="7"/>
      <c r="C86" s="12" t="s">
        <v>76</v>
      </c>
      <c r="D86" s="8"/>
      <c r="E86" s="7"/>
      <c r="G86" s="65">
        <f>123352-G87</f>
        <v>75030</v>
      </c>
      <c r="H86" s="6"/>
      <c r="I86" s="65">
        <v>69634</v>
      </c>
      <c r="L86" s="8"/>
    </row>
    <row r="87" spans="1:12" ht="12.75">
      <c r="A87" s="7"/>
      <c r="C87" s="12" t="s">
        <v>212</v>
      </c>
      <c r="D87" s="8"/>
      <c r="E87" s="7"/>
      <c r="G87" s="65">
        <v>48322</v>
      </c>
      <c r="H87" s="6"/>
      <c r="I87" s="65">
        <v>0</v>
      </c>
      <c r="L87" s="8"/>
    </row>
    <row r="88" spans="1:12" ht="12.75">
      <c r="A88" s="7"/>
      <c r="C88" s="12" t="s">
        <v>77</v>
      </c>
      <c r="D88" s="8"/>
      <c r="E88" s="7"/>
      <c r="G88" s="66">
        <v>2726</v>
      </c>
      <c r="H88" s="6"/>
      <c r="I88" s="66">
        <v>3485</v>
      </c>
      <c r="L88" s="8"/>
    </row>
    <row r="89" spans="1:12" ht="12.75">
      <c r="A89" s="7"/>
      <c r="D89" s="8"/>
      <c r="E89" s="7"/>
      <c r="G89" s="66">
        <f>SUM(G84:G88)</f>
        <v>660338</v>
      </c>
      <c r="H89" s="6"/>
      <c r="I89" s="66">
        <f>SUM(I84:I88)</f>
        <v>574260</v>
      </c>
      <c r="L89" s="8"/>
    </row>
    <row r="90" spans="1:12" ht="12.75">
      <c r="A90" s="7"/>
      <c r="C90" s="5" t="s">
        <v>188</v>
      </c>
      <c r="D90" s="8"/>
      <c r="E90" s="7"/>
      <c r="G90" s="63">
        <f>G82-G89</f>
        <v>-417442</v>
      </c>
      <c r="H90" s="6"/>
      <c r="I90" s="63">
        <f>I82-I89</f>
        <v>-311761</v>
      </c>
      <c r="L90" s="8"/>
    </row>
    <row r="91" spans="1:12" ht="13.5" thickBot="1">
      <c r="A91" s="7"/>
      <c r="D91" s="8"/>
      <c r="E91" s="7"/>
      <c r="G91" s="54">
        <f>G90+SUM(G70:G73)</f>
        <v>1052439</v>
      </c>
      <c r="H91" s="6"/>
      <c r="I91" s="54">
        <f>I90+SUM(I70:I73)</f>
        <v>1238880</v>
      </c>
      <c r="L91" s="8"/>
    </row>
    <row r="92" spans="1:12" ht="13.5" thickTop="1">
      <c r="A92" s="7"/>
      <c r="C92" s="5" t="s">
        <v>78</v>
      </c>
      <c r="D92" s="8"/>
      <c r="E92" s="7"/>
      <c r="G92" s="6"/>
      <c r="H92" s="6"/>
      <c r="I92" s="6"/>
      <c r="L92" s="8"/>
    </row>
    <row r="93" spans="1:12" ht="12.75">
      <c r="A93" s="7"/>
      <c r="C93" s="5" t="s">
        <v>79</v>
      </c>
      <c r="D93" s="8"/>
      <c r="E93" s="7"/>
      <c r="G93" s="6">
        <v>419651</v>
      </c>
      <c r="H93" s="6"/>
      <c r="I93" s="6">
        <v>415181</v>
      </c>
      <c r="L93" s="8"/>
    </row>
    <row r="94" spans="1:12" ht="12.75">
      <c r="A94" s="7"/>
      <c r="C94" s="5" t="s">
        <v>80</v>
      </c>
      <c r="D94" s="8"/>
      <c r="E94" s="7"/>
      <c r="G94" s="6"/>
      <c r="H94" s="6"/>
      <c r="I94" s="6"/>
      <c r="L94" s="8"/>
    </row>
    <row r="95" spans="1:12" ht="12.75">
      <c r="A95" s="7"/>
      <c r="C95" s="12" t="s">
        <v>81</v>
      </c>
      <c r="D95" s="8"/>
      <c r="E95" s="7"/>
      <c r="G95" s="64">
        <v>304915</v>
      </c>
      <c r="H95" s="6"/>
      <c r="I95" s="64">
        <v>303117</v>
      </c>
      <c r="L95" s="8"/>
    </row>
    <row r="96" spans="1:12" ht="12.75">
      <c r="A96" s="7"/>
      <c r="C96" s="12" t="s">
        <v>167</v>
      </c>
      <c r="D96" s="8"/>
      <c r="E96" s="7"/>
      <c r="G96" s="65">
        <v>82024</v>
      </c>
      <c r="H96" s="6"/>
      <c r="I96" s="65">
        <v>82024</v>
      </c>
      <c r="L96" s="8"/>
    </row>
    <row r="97" spans="1:12" ht="12.75">
      <c r="A97" s="7"/>
      <c r="C97" s="12" t="s">
        <v>82</v>
      </c>
      <c r="D97" s="8"/>
      <c r="E97" s="7"/>
      <c r="G97" s="65">
        <v>61824</v>
      </c>
      <c r="H97" s="6"/>
      <c r="I97" s="65">
        <v>61824</v>
      </c>
      <c r="L97" s="8"/>
    </row>
    <row r="98" spans="1:12" ht="12.75">
      <c r="A98" s="7"/>
      <c r="C98" s="12" t="s">
        <v>83</v>
      </c>
      <c r="D98" s="8"/>
      <c r="E98" s="7"/>
      <c r="G98" s="65">
        <v>0</v>
      </c>
      <c r="H98" s="6"/>
      <c r="I98" s="65">
        <v>0</v>
      </c>
      <c r="L98" s="8"/>
    </row>
    <row r="99" spans="1:12" ht="12.75">
      <c r="A99" s="7"/>
      <c r="C99" s="12" t="s">
        <v>84</v>
      </c>
      <c r="D99" s="8"/>
      <c r="E99" s="7"/>
      <c r="G99" s="65">
        <v>0</v>
      </c>
      <c r="H99" s="6"/>
      <c r="I99" s="65">
        <v>0</v>
      </c>
      <c r="L99" s="8"/>
    </row>
    <row r="100" spans="1:12" ht="12.75">
      <c r="A100" s="7"/>
      <c r="C100" s="12" t="s">
        <v>85</v>
      </c>
      <c r="D100" s="8"/>
      <c r="E100" s="7"/>
      <c r="G100" s="66">
        <v>-525948</v>
      </c>
      <c r="H100" s="6"/>
      <c r="I100" s="66">
        <v>-377332</v>
      </c>
      <c r="L100" s="8"/>
    </row>
    <row r="101" spans="1:12" ht="12.75">
      <c r="A101" s="7"/>
      <c r="C101" s="5" t="s">
        <v>89</v>
      </c>
      <c r="D101" s="8"/>
      <c r="E101" s="7"/>
      <c r="G101" s="6">
        <f>SUM(G95:G100)</f>
        <v>-77185</v>
      </c>
      <c r="H101" s="6"/>
      <c r="I101" s="6">
        <f>SUM(I95:I100)</f>
        <v>69633</v>
      </c>
      <c r="L101" s="8"/>
    </row>
    <row r="102" spans="1:12" ht="12.75">
      <c r="A102" s="7"/>
      <c r="D102" s="8"/>
      <c r="G102" s="6"/>
      <c r="H102" s="6"/>
      <c r="I102" s="6"/>
      <c r="L102" s="8"/>
    </row>
    <row r="103" spans="1:12" ht="12.75">
      <c r="A103" s="7"/>
      <c r="C103" s="5" t="s">
        <v>86</v>
      </c>
      <c r="D103" s="8"/>
      <c r="G103" s="6">
        <v>0</v>
      </c>
      <c r="H103" s="6"/>
      <c r="I103" s="6">
        <v>0</v>
      </c>
      <c r="L103" s="8"/>
    </row>
    <row r="104" spans="1:12" ht="12.75">
      <c r="A104" s="7"/>
      <c r="C104" s="5" t="s">
        <v>87</v>
      </c>
      <c r="D104" s="8"/>
      <c r="E104" s="5">
        <v>12</v>
      </c>
      <c r="G104" s="6">
        <v>697219</v>
      </c>
      <c r="H104" s="6"/>
      <c r="I104" s="6">
        <v>740631</v>
      </c>
      <c r="L104" s="8"/>
    </row>
    <row r="105" spans="1:12" ht="12.75">
      <c r="A105" s="7"/>
      <c r="C105" s="5" t="s">
        <v>88</v>
      </c>
      <c r="D105" s="8"/>
      <c r="G105" s="6">
        <v>12754</v>
      </c>
      <c r="H105" s="6"/>
      <c r="I105" s="6">
        <v>13435</v>
      </c>
      <c r="L105" s="8"/>
    </row>
    <row r="106" spans="1:12" ht="13.5" thickBot="1">
      <c r="A106" s="7"/>
      <c r="D106" s="8"/>
      <c r="G106" s="13">
        <f>SUM(G101:G105)+G93</f>
        <v>1052439</v>
      </c>
      <c r="H106" s="11"/>
      <c r="I106" s="13">
        <f>SUM(I101:I105)+I93</f>
        <v>1238880</v>
      </c>
      <c r="L106" s="8"/>
    </row>
    <row r="107" spans="1:12" ht="13.5" thickTop="1">
      <c r="A107" s="7"/>
      <c r="D107" s="8"/>
      <c r="G107" s="11"/>
      <c r="H107" s="11"/>
      <c r="I107" s="11"/>
      <c r="L107" s="8"/>
    </row>
    <row r="108" spans="1:12" ht="78.75" customHeight="1" hidden="1">
      <c r="A108" s="7"/>
      <c r="C108" s="74" t="s">
        <v>183</v>
      </c>
      <c r="D108" s="74"/>
      <c r="E108" s="74"/>
      <c r="F108" s="74"/>
      <c r="G108" s="74"/>
      <c r="H108" s="74"/>
      <c r="I108" s="74"/>
      <c r="J108" s="74"/>
      <c r="K108" s="8"/>
      <c r="L108" s="8"/>
    </row>
    <row r="109" spans="1:12" ht="12.75">
      <c r="A109" s="7"/>
      <c r="D109" s="8"/>
      <c r="E109" s="8"/>
      <c r="F109" s="8"/>
      <c r="G109" s="8"/>
      <c r="I109" s="8"/>
      <c r="J109" s="8"/>
      <c r="K109" s="8"/>
      <c r="L109" s="8"/>
    </row>
    <row r="110" ht="12.75">
      <c r="A110" s="38" t="s">
        <v>65</v>
      </c>
    </row>
    <row r="111" spans="1:3" ht="12.75">
      <c r="A111" s="5">
        <v>1</v>
      </c>
      <c r="C111" s="2" t="s">
        <v>114</v>
      </c>
    </row>
    <row r="112" spans="3:12" ht="29.25" customHeight="1">
      <c r="C112" s="77" t="s">
        <v>179</v>
      </c>
      <c r="D112" s="77"/>
      <c r="E112" s="77"/>
      <c r="F112" s="77"/>
      <c r="G112" s="77"/>
      <c r="H112" s="77"/>
      <c r="I112" s="77"/>
      <c r="J112" s="77"/>
      <c r="K112" s="14"/>
      <c r="L112" s="14"/>
    </row>
    <row r="114" spans="1:3" ht="12.75">
      <c r="A114" s="5">
        <v>2</v>
      </c>
      <c r="C114" s="2" t="s">
        <v>115</v>
      </c>
    </row>
    <row r="115" ht="12.75">
      <c r="C115" s="5" t="s">
        <v>8</v>
      </c>
    </row>
    <row r="116" spans="7:9" ht="12.75">
      <c r="G116" s="3" t="s">
        <v>60</v>
      </c>
      <c r="H116" s="2"/>
      <c r="I116" s="3" t="s">
        <v>13</v>
      </c>
    </row>
    <row r="117" spans="7:9" ht="12.75">
      <c r="G117" s="3" t="s">
        <v>12</v>
      </c>
      <c r="H117" s="2"/>
      <c r="I117" s="3" t="s">
        <v>16</v>
      </c>
    </row>
    <row r="118" spans="7:9" ht="12.75">
      <c r="G118" s="3" t="s">
        <v>18</v>
      </c>
      <c r="H118" s="2"/>
      <c r="I118" s="3" t="s">
        <v>18</v>
      </c>
    </row>
    <row r="119" spans="2:9" ht="12.75">
      <c r="B119" s="7" t="s">
        <v>9</v>
      </c>
      <c r="C119" s="5" t="s">
        <v>151</v>
      </c>
      <c r="G119" s="11">
        <v>0</v>
      </c>
      <c r="H119" s="11"/>
      <c r="I119" s="11">
        <v>45174</v>
      </c>
    </row>
    <row r="120" spans="2:9" ht="12.75">
      <c r="B120" s="7" t="s">
        <v>19</v>
      </c>
      <c r="C120" s="75" t="s">
        <v>152</v>
      </c>
      <c r="D120" s="75"/>
      <c r="G120" s="11">
        <v>0</v>
      </c>
      <c r="H120" s="11"/>
      <c r="I120" s="11">
        <v>19617</v>
      </c>
    </row>
    <row r="121" spans="2:9" ht="12.75" customHeight="1">
      <c r="B121" s="15" t="s">
        <v>20</v>
      </c>
      <c r="C121" s="75" t="s">
        <v>10</v>
      </c>
      <c r="D121" s="75"/>
      <c r="G121" s="11">
        <v>0</v>
      </c>
      <c r="H121" s="11"/>
      <c r="I121" s="11">
        <v>8017</v>
      </c>
    </row>
    <row r="122" spans="7:9" ht="13.5" thickBot="1">
      <c r="G122" s="13">
        <v>0</v>
      </c>
      <c r="H122" s="11"/>
      <c r="I122" s="13">
        <f>SUM(I119:I121)</f>
        <v>72808</v>
      </c>
    </row>
    <row r="123" spans="5:7" ht="13.5" thickTop="1">
      <c r="E123" s="11"/>
      <c r="F123" s="11"/>
      <c r="G123" s="11"/>
    </row>
    <row r="124" spans="1:7" ht="12.75">
      <c r="A124" s="5">
        <v>3</v>
      </c>
      <c r="C124" s="2" t="s">
        <v>116</v>
      </c>
      <c r="E124" s="11"/>
      <c r="F124" s="11"/>
      <c r="G124" s="11"/>
    </row>
    <row r="125" ht="12.75">
      <c r="C125" s="5" t="s">
        <v>180</v>
      </c>
    </row>
    <row r="128" spans="1:3" ht="12.75">
      <c r="A128" s="5">
        <v>4</v>
      </c>
      <c r="C128" s="2" t="s">
        <v>37</v>
      </c>
    </row>
    <row r="129" ht="12.75">
      <c r="C129" s="5" t="s">
        <v>94</v>
      </c>
    </row>
    <row r="130" spans="7:12" ht="12.75">
      <c r="G130" s="38" t="s">
        <v>13</v>
      </c>
      <c r="H130" s="2"/>
      <c r="I130" s="38" t="s">
        <v>13</v>
      </c>
      <c r="J130" s="17"/>
      <c r="K130" s="17"/>
      <c r="L130" s="17"/>
    </row>
    <row r="131" spans="7:12" ht="12.75">
      <c r="G131" s="38" t="s">
        <v>12</v>
      </c>
      <c r="H131" s="2"/>
      <c r="I131" s="38" t="s">
        <v>16</v>
      </c>
      <c r="J131" s="17"/>
      <c r="K131" s="17"/>
      <c r="L131" s="17"/>
    </row>
    <row r="132" spans="7:12" ht="12.75">
      <c r="G132" s="38" t="s">
        <v>157</v>
      </c>
      <c r="H132" s="2"/>
      <c r="I132" s="38" t="s">
        <v>157</v>
      </c>
      <c r="J132" s="17"/>
      <c r="K132" s="17"/>
      <c r="L132" s="17"/>
    </row>
    <row r="133" spans="7:12" ht="12.75">
      <c r="G133" s="35" t="s">
        <v>18</v>
      </c>
      <c r="H133" s="53"/>
      <c r="I133" s="35" t="s">
        <v>18</v>
      </c>
      <c r="J133" s="17"/>
      <c r="K133" s="17"/>
      <c r="L133" s="17"/>
    </row>
    <row r="134" spans="3:12" ht="12.75">
      <c r="C134" s="16" t="s">
        <v>95</v>
      </c>
      <c r="G134" s="6">
        <v>-1.2</v>
      </c>
      <c r="H134" s="44"/>
      <c r="I134" s="6">
        <v>-3.6</v>
      </c>
      <c r="K134" s="18"/>
      <c r="L134" s="18"/>
    </row>
    <row r="135" spans="3:12" ht="12.75">
      <c r="C135" s="16" t="s">
        <v>96</v>
      </c>
      <c r="G135" s="6">
        <v>0</v>
      </c>
      <c r="H135" s="44"/>
      <c r="I135" s="6">
        <v>0</v>
      </c>
      <c r="J135" s="18"/>
      <c r="K135" s="18"/>
      <c r="L135" s="18"/>
    </row>
    <row r="136" spans="3:12" ht="12.75">
      <c r="C136" s="16" t="s">
        <v>97</v>
      </c>
      <c r="G136" s="6">
        <v>51.464</v>
      </c>
      <c r="H136" s="44"/>
      <c r="I136" s="6">
        <v>-42.246</v>
      </c>
      <c r="J136" s="18"/>
      <c r="K136" s="18"/>
      <c r="L136" s="18"/>
    </row>
    <row r="137" spans="3:12" ht="12.75">
      <c r="C137" s="16" t="s">
        <v>98</v>
      </c>
      <c r="G137" s="6">
        <v>0</v>
      </c>
      <c r="H137" s="44"/>
      <c r="I137" s="6">
        <v>0</v>
      </c>
      <c r="J137" s="18"/>
      <c r="K137" s="18"/>
      <c r="L137" s="18"/>
    </row>
    <row r="138" spans="3:12" ht="13.5" thickBot="1">
      <c r="C138" s="16"/>
      <c r="G138" s="54">
        <f>SUM(G134:G137)</f>
        <v>50.263999999999996</v>
      </c>
      <c r="H138" s="44"/>
      <c r="I138" s="54">
        <f>SUM(I134:I137)</f>
        <v>-45.846000000000004</v>
      </c>
      <c r="J138" s="18"/>
      <c r="K138" s="18"/>
      <c r="L138" s="18"/>
    </row>
    <row r="139" spans="3:12" ht="13.5" thickTop="1">
      <c r="C139" s="16"/>
      <c r="F139" s="18"/>
      <c r="G139" s="18"/>
      <c r="H139" s="18"/>
      <c r="I139" s="18"/>
      <c r="J139" s="18"/>
      <c r="K139" s="18"/>
      <c r="L139" s="18"/>
    </row>
    <row r="140" spans="1:12" ht="12.75">
      <c r="A140" s="5">
        <v>5</v>
      </c>
      <c r="C140" s="2" t="s">
        <v>117</v>
      </c>
      <c r="F140" s="18"/>
      <c r="G140" s="18"/>
      <c r="H140" s="18"/>
      <c r="I140" s="18"/>
      <c r="J140" s="18"/>
      <c r="K140" s="18"/>
      <c r="L140" s="18"/>
    </row>
    <row r="141" ht="12.75">
      <c r="C141" s="5" t="s">
        <v>186</v>
      </c>
    </row>
    <row r="143" spans="1:3" ht="12.75">
      <c r="A143" s="5">
        <v>6</v>
      </c>
      <c r="C143" s="2" t="s">
        <v>118</v>
      </c>
    </row>
    <row r="144" ht="12.75">
      <c r="C144" s="5" t="s">
        <v>187</v>
      </c>
    </row>
    <row r="146" spans="1:3" ht="12.75">
      <c r="A146" s="5">
        <v>7</v>
      </c>
      <c r="C146" s="2" t="s">
        <v>119</v>
      </c>
    </row>
    <row r="147" spans="1:3" ht="12.75">
      <c r="A147" s="7"/>
      <c r="B147" s="7" t="s">
        <v>120</v>
      </c>
      <c r="C147" s="5" t="s">
        <v>182</v>
      </c>
    </row>
    <row r="149" spans="1:3" ht="12.75">
      <c r="A149" s="7"/>
      <c r="B149" s="7" t="s">
        <v>121</v>
      </c>
      <c r="C149" s="34" t="s">
        <v>191</v>
      </c>
    </row>
    <row r="150" spans="7:12" ht="12.75">
      <c r="G150" s="7" t="s">
        <v>18</v>
      </c>
      <c r="I150" s="7"/>
      <c r="J150" s="17"/>
      <c r="K150" s="17"/>
      <c r="L150" s="17"/>
    </row>
    <row r="151" spans="3:12" ht="12.75">
      <c r="C151" s="5" t="s">
        <v>91</v>
      </c>
      <c r="G151" s="19">
        <v>7479.126</v>
      </c>
      <c r="I151" s="20"/>
      <c r="J151" s="21"/>
      <c r="K151" s="21"/>
      <c r="L151" s="21"/>
    </row>
    <row r="152" spans="3:9" ht="12.75">
      <c r="C152" s="5" t="s">
        <v>92</v>
      </c>
      <c r="G152" s="6">
        <v>0</v>
      </c>
      <c r="I152" s="7"/>
    </row>
    <row r="153" spans="3:12" ht="13.5" thickBot="1">
      <c r="C153" s="5" t="s">
        <v>93</v>
      </c>
      <c r="G153" s="41">
        <f>SUM(G151:G152)</f>
        <v>7479.126</v>
      </c>
      <c r="I153" s="22"/>
      <c r="J153" s="23"/>
      <c r="K153" s="23"/>
      <c r="L153" s="23"/>
    </row>
    <row r="154" spans="3:9" ht="14.25" thickBot="1" thickTop="1">
      <c r="C154" s="5" t="s">
        <v>7</v>
      </c>
      <c r="G154" s="42">
        <v>15264.689040000001</v>
      </c>
      <c r="I154" s="24"/>
    </row>
    <row r="155" ht="13.5" thickTop="1"/>
    <row r="156" spans="1:3" ht="12.75">
      <c r="A156" s="5">
        <v>8</v>
      </c>
      <c r="C156" s="2" t="s">
        <v>132</v>
      </c>
    </row>
    <row r="157" spans="3:12" ht="66" customHeight="1">
      <c r="C157" s="74" t="s">
        <v>175</v>
      </c>
      <c r="D157" s="74"/>
      <c r="E157" s="74"/>
      <c r="F157" s="74"/>
      <c r="G157" s="74"/>
      <c r="H157" s="74"/>
      <c r="I157" s="74"/>
      <c r="J157" s="74"/>
      <c r="K157" s="25"/>
      <c r="L157" s="25"/>
    </row>
    <row r="159" spans="3:10" ht="28.5" customHeight="1">
      <c r="C159" s="74" t="s">
        <v>181</v>
      </c>
      <c r="D159" s="74"/>
      <c r="E159" s="74"/>
      <c r="F159" s="74"/>
      <c r="G159" s="74"/>
      <c r="H159" s="74"/>
      <c r="I159" s="74"/>
      <c r="J159" s="74"/>
    </row>
    <row r="161" spans="1:3" ht="12.75">
      <c r="A161" s="5">
        <v>9</v>
      </c>
      <c r="C161" s="2" t="s">
        <v>122</v>
      </c>
    </row>
    <row r="162" spans="3:12" ht="44.25" customHeight="1">
      <c r="C162" s="78" t="s">
        <v>153</v>
      </c>
      <c r="D162" s="78"/>
      <c r="E162" s="78"/>
      <c r="F162" s="78"/>
      <c r="G162" s="78"/>
      <c r="H162" s="78"/>
      <c r="I162" s="78"/>
      <c r="J162" s="78"/>
      <c r="K162" s="25"/>
      <c r="L162" s="25"/>
    </row>
    <row r="163" spans="2:12" ht="57" customHeight="1">
      <c r="B163" s="15" t="s">
        <v>146</v>
      </c>
      <c r="C163" s="78" t="s">
        <v>176</v>
      </c>
      <c r="D163" s="78"/>
      <c r="E163" s="78"/>
      <c r="F163" s="78"/>
      <c r="G163" s="78"/>
      <c r="H163" s="78"/>
      <c r="I163" s="78"/>
      <c r="J163" s="78"/>
      <c r="K163" s="25"/>
      <c r="L163" s="25"/>
    </row>
    <row r="164" spans="2:12" ht="31.5" customHeight="1">
      <c r="B164" s="15" t="s">
        <v>146</v>
      </c>
      <c r="C164" s="78" t="s">
        <v>145</v>
      </c>
      <c r="D164" s="78"/>
      <c r="E164" s="78"/>
      <c r="F164" s="78"/>
      <c r="G164" s="78"/>
      <c r="H164" s="78"/>
      <c r="I164" s="78"/>
      <c r="J164" s="78"/>
      <c r="K164" s="25"/>
      <c r="L164" s="25"/>
    </row>
    <row r="165" spans="3:12" ht="43.5" customHeight="1">
      <c r="C165" s="78" t="s">
        <v>147</v>
      </c>
      <c r="D165" s="78"/>
      <c r="E165" s="78"/>
      <c r="F165" s="78"/>
      <c r="G165" s="78"/>
      <c r="H165" s="78"/>
      <c r="I165" s="78"/>
      <c r="J165" s="78"/>
      <c r="K165" s="25"/>
      <c r="L165" s="25"/>
    </row>
    <row r="166" spans="2:10" ht="42.75" customHeight="1">
      <c r="B166" s="27" t="s">
        <v>148</v>
      </c>
      <c r="C166" s="78" t="s">
        <v>154</v>
      </c>
      <c r="D166" s="78"/>
      <c r="E166" s="78"/>
      <c r="F166" s="78"/>
      <c r="G166" s="78"/>
      <c r="H166" s="78"/>
      <c r="I166" s="78"/>
      <c r="J166" s="78"/>
    </row>
    <row r="168" spans="2:10" ht="30.75" customHeight="1">
      <c r="B168" s="27" t="s">
        <v>149</v>
      </c>
      <c r="C168" s="78" t="s">
        <v>155</v>
      </c>
      <c r="D168" s="78"/>
      <c r="E168" s="78"/>
      <c r="F168" s="78"/>
      <c r="G168" s="78"/>
      <c r="H168" s="78"/>
      <c r="I168" s="78"/>
      <c r="J168" s="78"/>
    </row>
    <row r="170" spans="3:10" ht="39.75" customHeight="1">
      <c r="C170" s="78" t="s">
        <v>3</v>
      </c>
      <c r="D170" s="78"/>
      <c r="E170" s="78"/>
      <c r="F170" s="78"/>
      <c r="G170" s="78"/>
      <c r="H170" s="78"/>
      <c r="I170" s="78"/>
      <c r="J170" s="78"/>
    </row>
    <row r="172" spans="3:10" ht="39.75" customHeight="1">
      <c r="C172" s="78" t="s">
        <v>150</v>
      </c>
      <c r="D172" s="78"/>
      <c r="E172" s="78"/>
      <c r="F172" s="78"/>
      <c r="G172" s="78"/>
      <c r="H172" s="78"/>
      <c r="I172" s="78"/>
      <c r="J172" s="78"/>
    </row>
    <row r="174" spans="3:10" ht="27.75" customHeight="1">
      <c r="C174" s="78" t="s">
        <v>164</v>
      </c>
      <c r="D174" s="78"/>
      <c r="E174" s="78"/>
      <c r="F174" s="78"/>
      <c r="G174" s="78"/>
      <c r="H174" s="78"/>
      <c r="I174" s="78"/>
      <c r="J174" s="78"/>
    </row>
    <row r="176" spans="3:10" ht="27.75" customHeight="1">
      <c r="C176" s="78" t="s">
        <v>156</v>
      </c>
      <c r="D176" s="78"/>
      <c r="E176" s="78"/>
      <c r="F176" s="78"/>
      <c r="G176" s="78"/>
      <c r="H176" s="78"/>
      <c r="I176" s="78"/>
      <c r="J176" s="78"/>
    </row>
    <row r="177" spans="3:7" ht="12.75">
      <c r="C177" s="26"/>
      <c r="D177" s="26"/>
      <c r="E177" s="26"/>
      <c r="F177" s="26"/>
      <c r="G177" s="26"/>
    </row>
    <row r="178" spans="3:10" ht="39" customHeight="1">
      <c r="C178" s="78" t="s">
        <v>192</v>
      </c>
      <c r="D178" s="78"/>
      <c r="E178" s="78"/>
      <c r="F178" s="78"/>
      <c r="G178" s="78"/>
      <c r="H178" s="78"/>
      <c r="I178" s="78"/>
      <c r="J178" s="78"/>
    </row>
    <row r="179" spans="3:7" ht="12.75">
      <c r="C179" s="26"/>
      <c r="D179" s="26"/>
      <c r="E179" s="26"/>
      <c r="F179" s="26"/>
      <c r="G179" s="26"/>
    </row>
    <row r="180" spans="1:3" ht="12.75">
      <c r="A180" s="5">
        <v>10</v>
      </c>
      <c r="C180" s="2" t="s">
        <v>123</v>
      </c>
    </row>
    <row r="181" spans="3:12" ht="43.5" customHeight="1">
      <c r="C181" s="74" t="s">
        <v>177</v>
      </c>
      <c r="D181" s="74"/>
      <c r="E181" s="74"/>
      <c r="F181" s="74"/>
      <c r="G181" s="74"/>
      <c r="H181" s="74"/>
      <c r="I181" s="74"/>
      <c r="J181" s="74"/>
      <c r="K181" s="25"/>
      <c r="L181" s="25"/>
    </row>
    <row r="183" spans="1:3" ht="12.75">
      <c r="A183" s="5">
        <v>11</v>
      </c>
      <c r="C183" s="2" t="s">
        <v>133</v>
      </c>
    </row>
    <row r="184" spans="3:12" ht="55.5" customHeight="1">
      <c r="C184" s="74" t="s">
        <v>162</v>
      </c>
      <c r="D184" s="74"/>
      <c r="E184" s="74"/>
      <c r="F184" s="74"/>
      <c r="G184" s="74"/>
      <c r="H184" s="74"/>
      <c r="I184" s="74"/>
      <c r="J184" s="74"/>
      <c r="K184" s="25"/>
      <c r="L184" s="25"/>
    </row>
    <row r="185" spans="3:12" ht="13.5" customHeight="1">
      <c r="C185" s="25"/>
      <c r="D185" s="25"/>
      <c r="E185" s="25"/>
      <c r="F185" s="25"/>
      <c r="G185" s="25"/>
      <c r="H185" s="25"/>
      <c r="I185" s="25"/>
      <c r="J185" s="25"/>
      <c r="K185" s="25"/>
      <c r="L185" s="25"/>
    </row>
    <row r="186" spans="1:3" ht="12.75">
      <c r="A186" s="7">
        <v>12</v>
      </c>
      <c r="C186" s="2" t="s">
        <v>124</v>
      </c>
    </row>
    <row r="187" ht="12.75">
      <c r="C187" s="5" t="s">
        <v>1</v>
      </c>
    </row>
    <row r="188" spans="7:9" ht="12.75">
      <c r="G188" s="38" t="s">
        <v>18</v>
      </c>
      <c r="I188" s="7"/>
    </row>
    <row r="189" spans="3:9" ht="12.75">
      <c r="C189" s="28" t="s">
        <v>172</v>
      </c>
      <c r="G189" s="21"/>
      <c r="I189" s="21"/>
    </row>
    <row r="190" spans="3:9" ht="12.75">
      <c r="C190" s="5" t="s">
        <v>102</v>
      </c>
      <c r="G190" s="55">
        <v>350000</v>
      </c>
      <c r="I190" s="29"/>
    </row>
    <row r="191" spans="3:9" ht="12.75">
      <c r="C191" s="5" t="s">
        <v>103</v>
      </c>
      <c r="G191" s="55">
        <v>262000</v>
      </c>
      <c r="I191" s="29"/>
    </row>
    <row r="192" spans="3:9" ht="12.75">
      <c r="C192" s="5" t="s">
        <v>104</v>
      </c>
      <c r="G192" s="55">
        <v>91000</v>
      </c>
      <c r="I192" s="29"/>
    </row>
    <row r="193" spans="3:9" ht="12.75">
      <c r="C193" s="5" t="s">
        <v>174</v>
      </c>
      <c r="G193" s="55">
        <v>9343</v>
      </c>
      <c r="I193" s="29"/>
    </row>
    <row r="194" spans="6:12" ht="12.75">
      <c r="F194" s="18"/>
      <c r="G194" s="56">
        <f>SUM(G190:G193)</f>
        <v>712343</v>
      </c>
      <c r="I194" s="29"/>
      <c r="J194" s="18"/>
      <c r="K194" s="18"/>
      <c r="L194" s="18"/>
    </row>
    <row r="195" spans="3:9" ht="12.75">
      <c r="C195" s="5" t="s">
        <v>105</v>
      </c>
      <c r="G195" s="57">
        <v>-15124</v>
      </c>
      <c r="I195" s="29"/>
    </row>
    <row r="196" spans="3:9" ht="13.5" thickBot="1">
      <c r="C196" s="2" t="s">
        <v>171</v>
      </c>
      <c r="D196" s="2"/>
      <c r="E196" s="2"/>
      <c r="F196" s="2"/>
      <c r="G196" s="67">
        <f>G195+G194</f>
        <v>697219</v>
      </c>
      <c r="I196" s="29"/>
    </row>
    <row r="197" spans="7:9" ht="13.5" thickTop="1">
      <c r="G197" s="55"/>
      <c r="I197" s="29"/>
    </row>
    <row r="198" spans="3:9" ht="12.75">
      <c r="C198" s="28" t="s">
        <v>107</v>
      </c>
      <c r="G198" s="55"/>
      <c r="I198" s="29"/>
    </row>
    <row r="199" spans="3:9" ht="12.75">
      <c r="C199" s="5" t="s">
        <v>108</v>
      </c>
      <c r="G199" s="55">
        <v>114111</v>
      </c>
      <c r="I199" s="29"/>
    </row>
    <row r="200" spans="3:9" ht="12.75">
      <c r="C200" s="5" t="s">
        <v>109</v>
      </c>
      <c r="G200" s="55">
        <f>-G195</f>
        <v>15124</v>
      </c>
      <c r="I200" s="29"/>
    </row>
    <row r="201" spans="3:9" ht="12.75">
      <c r="C201" s="5" t="s">
        <v>106</v>
      </c>
      <c r="G201" s="48">
        <f>G200+G199</f>
        <v>129235</v>
      </c>
      <c r="I201" s="18"/>
    </row>
    <row r="202" spans="7:9" ht="12.75">
      <c r="G202" s="44"/>
      <c r="I202" s="18"/>
    </row>
    <row r="203" spans="3:9" ht="12.75">
      <c r="C203" s="28" t="s">
        <v>110</v>
      </c>
      <c r="G203" s="44"/>
      <c r="I203" s="18"/>
    </row>
    <row r="204" spans="3:9" ht="12.75">
      <c r="C204" s="5" t="s">
        <v>111</v>
      </c>
      <c r="G204" s="58">
        <v>66207</v>
      </c>
      <c r="I204" s="21"/>
    </row>
    <row r="205" spans="3:9" ht="12.75">
      <c r="C205" s="5" t="s">
        <v>112</v>
      </c>
      <c r="G205" s="59">
        <v>59480</v>
      </c>
      <c r="I205" s="21"/>
    </row>
    <row r="206" spans="3:9" ht="12.75">
      <c r="C206" s="5" t="s">
        <v>113</v>
      </c>
      <c r="G206" s="59">
        <v>155900</v>
      </c>
      <c r="I206" s="21"/>
    </row>
    <row r="207" spans="3:9" ht="12.75">
      <c r="C207" s="5" t="s">
        <v>173</v>
      </c>
      <c r="G207" s="60">
        <v>112200</v>
      </c>
      <c r="I207" s="21"/>
    </row>
    <row r="208" spans="3:9" ht="12.75">
      <c r="C208" s="5" t="s">
        <v>106</v>
      </c>
      <c r="G208" s="61">
        <f>SUM(G204:G207)</f>
        <v>393787</v>
      </c>
      <c r="I208" s="21"/>
    </row>
    <row r="209" spans="3:9" ht="13.5" thickBot="1">
      <c r="C209" s="2" t="s">
        <v>170</v>
      </c>
      <c r="D209" s="2"/>
      <c r="E209" s="2"/>
      <c r="F209" s="2"/>
      <c r="G209" s="67">
        <f>G208+G201</f>
        <v>523022</v>
      </c>
      <c r="I209" s="21"/>
    </row>
    <row r="210" spans="7:9" ht="13.5" thickTop="1">
      <c r="G210" s="55"/>
      <c r="I210" s="21"/>
    </row>
    <row r="211" spans="1:9" ht="12.75">
      <c r="A211" s="5">
        <v>13</v>
      </c>
      <c r="C211" s="2" t="s">
        <v>125</v>
      </c>
      <c r="H211" s="21"/>
      <c r="I211" s="21"/>
    </row>
    <row r="212" spans="3:12" ht="15.75" customHeight="1">
      <c r="C212" s="30" t="s">
        <v>163</v>
      </c>
      <c r="D212" s="31"/>
      <c r="E212" s="31"/>
      <c r="F212" s="31"/>
      <c r="G212" s="31"/>
      <c r="H212" s="31"/>
      <c r="I212" s="31"/>
      <c r="J212" s="31"/>
      <c r="K212" s="25"/>
      <c r="L212" s="25"/>
    </row>
    <row r="213" spans="3:12" ht="12.75" hidden="1">
      <c r="C213" s="25"/>
      <c r="D213" s="25"/>
      <c r="E213" s="25"/>
      <c r="F213" s="25"/>
      <c r="G213" s="25"/>
      <c r="H213" s="25"/>
      <c r="I213" s="25"/>
      <c r="J213" s="25"/>
      <c r="K213" s="25"/>
      <c r="L213" s="25"/>
    </row>
    <row r="214" spans="3:12" ht="12.75">
      <c r="C214" s="25"/>
      <c r="D214" s="25"/>
      <c r="E214" s="25"/>
      <c r="F214" s="25"/>
      <c r="G214" s="25"/>
      <c r="H214" s="25"/>
      <c r="I214" s="25"/>
      <c r="J214" s="25"/>
      <c r="K214" s="25"/>
      <c r="L214" s="25"/>
    </row>
    <row r="215" spans="1:7" ht="12.75">
      <c r="A215" s="5">
        <v>14</v>
      </c>
      <c r="C215" s="2" t="s">
        <v>126</v>
      </c>
      <c r="F215" s="18"/>
      <c r="G215" s="18"/>
    </row>
    <row r="216" spans="3:7" ht="12.75">
      <c r="C216" s="5" t="s">
        <v>169</v>
      </c>
      <c r="F216" s="18"/>
      <c r="G216" s="18"/>
    </row>
    <row r="217" spans="6:7" ht="12.75">
      <c r="F217" s="18"/>
      <c r="G217" s="18"/>
    </row>
    <row r="218" spans="1:11" ht="15.75">
      <c r="A218" s="5">
        <v>15</v>
      </c>
      <c r="C218" s="2" t="s">
        <v>134</v>
      </c>
      <c r="G218" s="79"/>
      <c r="H218" s="79"/>
      <c r="I218" s="79"/>
      <c r="J218" s="79"/>
      <c r="K218" s="79"/>
    </row>
    <row r="219" spans="3:10" ht="65.25" customHeight="1">
      <c r="C219" s="74" t="s">
        <v>196</v>
      </c>
      <c r="D219" s="74"/>
      <c r="E219" s="74"/>
      <c r="F219" s="74"/>
      <c r="G219" s="74"/>
      <c r="H219" s="74"/>
      <c r="I219" s="74"/>
      <c r="J219" s="74"/>
    </row>
    <row r="220" spans="3:10" ht="12" customHeight="1">
      <c r="C220" s="25"/>
      <c r="D220" s="25"/>
      <c r="E220" s="25"/>
      <c r="F220" s="25"/>
      <c r="G220" s="25"/>
      <c r="H220" s="25"/>
      <c r="I220" s="25"/>
      <c r="J220" s="25"/>
    </row>
    <row r="221" spans="1:3" ht="12.75">
      <c r="A221" s="5">
        <v>16</v>
      </c>
      <c r="C221" s="2" t="s">
        <v>127</v>
      </c>
    </row>
    <row r="222" ht="12.75">
      <c r="C222" s="5" t="s">
        <v>101</v>
      </c>
    </row>
    <row r="224" spans="1:3" ht="12.75">
      <c r="A224" s="5">
        <v>17</v>
      </c>
      <c r="C224" s="2" t="s">
        <v>128</v>
      </c>
    </row>
    <row r="225" ht="12.75">
      <c r="C225" s="2"/>
    </row>
    <row r="226" spans="6:12" ht="12.75">
      <c r="F226" s="32" t="s">
        <v>13</v>
      </c>
      <c r="G226" s="32"/>
      <c r="H226" s="32"/>
      <c r="I226" s="7"/>
      <c r="J226" s="17"/>
      <c r="K226" s="17"/>
      <c r="L226" s="17"/>
    </row>
    <row r="227" spans="5:12" ht="12.75">
      <c r="E227" s="7" t="s">
        <v>99</v>
      </c>
      <c r="G227" s="7" t="s">
        <v>4</v>
      </c>
      <c r="I227" s="7"/>
      <c r="J227" s="17"/>
      <c r="K227" s="17"/>
      <c r="L227" s="17"/>
    </row>
    <row r="228" spans="5:12" ht="12.75">
      <c r="E228" s="6" t="s">
        <v>157</v>
      </c>
      <c r="G228" s="40" t="s">
        <v>168</v>
      </c>
      <c r="I228" s="7"/>
      <c r="J228" s="17"/>
      <c r="K228" s="17"/>
      <c r="L228" s="17"/>
    </row>
    <row r="229" spans="5:12" ht="12.75">
      <c r="E229" s="7" t="s">
        <v>18</v>
      </c>
      <c r="G229" s="7" t="s">
        <v>18</v>
      </c>
      <c r="I229" s="7"/>
      <c r="J229" s="17"/>
      <c r="K229" s="17"/>
      <c r="L229" s="17"/>
    </row>
    <row r="230" spans="3:12" ht="18.75" customHeight="1">
      <c r="C230" s="5" t="s">
        <v>21</v>
      </c>
      <c r="E230" s="62">
        <v>103074.776</v>
      </c>
      <c r="F230" s="44"/>
      <c r="G230" s="62">
        <v>91012.12</v>
      </c>
      <c r="I230" s="11"/>
      <c r="J230" s="33"/>
      <c r="K230" s="33"/>
      <c r="L230" s="33"/>
    </row>
    <row r="231" spans="3:12" ht="18.75" customHeight="1">
      <c r="C231" s="5" t="s">
        <v>6</v>
      </c>
      <c r="E231" s="63">
        <v>-31587</v>
      </c>
      <c r="F231" s="44"/>
      <c r="G231" s="63">
        <v>-116983.32</v>
      </c>
      <c r="I231" s="11"/>
      <c r="J231" s="18"/>
      <c r="K231" s="18"/>
      <c r="L231" s="18"/>
    </row>
    <row r="232" spans="3:12" ht="18.75" customHeight="1">
      <c r="C232" s="5" t="s">
        <v>5</v>
      </c>
      <c r="E232" s="63">
        <v>-31536.736</v>
      </c>
      <c r="F232" s="44"/>
      <c r="G232" s="63">
        <v>-117079.43</v>
      </c>
      <c r="I232" s="11"/>
      <c r="J232" s="18"/>
      <c r="K232" s="18"/>
      <c r="L232" s="18"/>
    </row>
    <row r="233" spans="5:7" ht="12.75">
      <c r="E233" s="44"/>
      <c r="F233" s="44"/>
      <c r="G233" s="44"/>
    </row>
    <row r="234" spans="3:12" ht="51" customHeight="1">
      <c r="C234" s="74" t="s">
        <v>165</v>
      </c>
      <c r="D234" s="74"/>
      <c r="E234" s="74"/>
      <c r="F234" s="74"/>
      <c r="G234" s="74"/>
      <c r="H234" s="74"/>
      <c r="I234" s="74"/>
      <c r="J234" s="74"/>
      <c r="K234" s="25"/>
      <c r="L234" s="25"/>
    </row>
    <row r="236" spans="1:3" ht="12.75">
      <c r="A236" s="5">
        <v>18</v>
      </c>
      <c r="C236" s="2" t="s">
        <v>129</v>
      </c>
    </row>
    <row r="237" spans="3:12" ht="81" customHeight="1">
      <c r="C237" s="74" t="s">
        <v>0</v>
      </c>
      <c r="D237" s="74"/>
      <c r="E237" s="74"/>
      <c r="F237" s="74"/>
      <c r="G237" s="74"/>
      <c r="H237" s="74"/>
      <c r="I237" s="74"/>
      <c r="J237" s="74"/>
      <c r="K237" s="25"/>
      <c r="L237" s="25"/>
    </row>
    <row r="239" spans="1:3" ht="12.75">
      <c r="A239" s="5">
        <v>19</v>
      </c>
      <c r="C239" s="2" t="s">
        <v>130</v>
      </c>
    </row>
    <row r="240" spans="3:11" ht="77.25" customHeight="1">
      <c r="C240" s="74" t="s">
        <v>214</v>
      </c>
      <c r="D240" s="74"/>
      <c r="E240" s="74"/>
      <c r="F240" s="74"/>
      <c r="G240" s="74"/>
      <c r="H240" s="74"/>
      <c r="I240" s="74"/>
      <c r="J240" s="74"/>
      <c r="K240" s="25"/>
    </row>
    <row r="241" spans="3:11" ht="12" customHeight="1">
      <c r="C241" s="25"/>
      <c r="D241" s="25"/>
      <c r="E241" s="25"/>
      <c r="F241" s="25"/>
      <c r="G241" s="25"/>
      <c r="H241" s="25"/>
      <c r="I241" s="25"/>
      <c r="J241" s="25"/>
      <c r="K241" s="25"/>
    </row>
    <row r="242" spans="3:11" ht="26.25" customHeight="1">
      <c r="C242" s="74" t="s">
        <v>166</v>
      </c>
      <c r="D242" s="74"/>
      <c r="E242" s="74"/>
      <c r="F242" s="74"/>
      <c r="G242" s="74"/>
      <c r="H242" s="74"/>
      <c r="I242" s="74"/>
      <c r="J242" s="74"/>
      <c r="K242" s="25"/>
    </row>
    <row r="244" spans="1:3" ht="12.75">
      <c r="A244" s="5">
        <v>20</v>
      </c>
      <c r="C244" s="2" t="s">
        <v>141</v>
      </c>
    </row>
    <row r="245" ht="12.75">
      <c r="C245" s="5" t="s">
        <v>100</v>
      </c>
    </row>
    <row r="247" spans="1:3" ht="12.75">
      <c r="A247" s="5">
        <v>21</v>
      </c>
      <c r="C247" s="2" t="s">
        <v>131</v>
      </c>
    </row>
    <row r="248" spans="3:12" ht="15" customHeight="1">
      <c r="C248" s="74" t="s">
        <v>213</v>
      </c>
      <c r="D248" s="74"/>
      <c r="E248" s="74"/>
      <c r="F248" s="74"/>
      <c r="G248" s="74"/>
      <c r="H248" s="74"/>
      <c r="I248" s="74"/>
      <c r="J248" s="74"/>
      <c r="K248" s="25"/>
      <c r="L248" s="25"/>
    </row>
    <row r="249" ht="15" customHeight="1"/>
    <row r="250" spans="1:3" ht="12.75">
      <c r="A250" s="5">
        <v>22</v>
      </c>
      <c r="C250" s="2" t="s">
        <v>135</v>
      </c>
    </row>
    <row r="251" spans="3:12" ht="27.75" customHeight="1">
      <c r="C251" s="74" t="s">
        <v>2</v>
      </c>
      <c r="D251" s="74"/>
      <c r="E251" s="74"/>
      <c r="F251" s="74"/>
      <c r="G251" s="74"/>
      <c r="H251" s="74"/>
      <c r="I251" s="74"/>
      <c r="J251" s="74"/>
      <c r="K251" s="25"/>
      <c r="L251" s="25"/>
    </row>
    <row r="253" spans="3:9" ht="12.75">
      <c r="C253" s="34"/>
      <c r="D253" s="34"/>
      <c r="E253" s="34"/>
      <c r="F253" s="34"/>
      <c r="G253" s="34"/>
      <c r="H253" s="34" t="s">
        <v>136</v>
      </c>
      <c r="I253" s="34"/>
    </row>
    <row r="254" spans="3:9" ht="12.75">
      <c r="C254" s="34"/>
      <c r="D254" s="34"/>
      <c r="E254" s="34"/>
      <c r="F254" s="34"/>
      <c r="G254" s="34"/>
      <c r="H254" s="34"/>
      <c r="I254" s="34"/>
    </row>
    <row r="255" spans="3:9" ht="12.75">
      <c r="C255" s="34"/>
      <c r="D255" s="34"/>
      <c r="E255" s="34"/>
      <c r="F255" s="34"/>
      <c r="G255" s="34"/>
      <c r="H255" s="4" t="s">
        <v>137</v>
      </c>
      <c r="I255" s="4"/>
    </row>
    <row r="256" spans="3:9" ht="12.75">
      <c r="C256" s="34"/>
      <c r="D256" s="34"/>
      <c r="E256" s="34"/>
      <c r="F256" s="34"/>
      <c r="G256" s="34"/>
      <c r="H256" s="34" t="s">
        <v>138</v>
      </c>
      <c r="I256" s="34"/>
    </row>
    <row r="257" spans="3:9" ht="12.75">
      <c r="C257" s="34"/>
      <c r="D257" s="34"/>
      <c r="E257" s="34"/>
      <c r="F257" s="34"/>
      <c r="G257" s="34"/>
      <c r="H257" s="34"/>
      <c r="I257" s="34"/>
    </row>
    <row r="258" spans="3:9" ht="12.75">
      <c r="C258" s="34" t="s">
        <v>139</v>
      </c>
      <c r="D258" s="34"/>
      <c r="E258" s="34"/>
      <c r="F258" s="34"/>
      <c r="G258" s="34"/>
      <c r="H258" s="34"/>
      <c r="I258" s="34"/>
    </row>
    <row r="259" spans="3:9" ht="12.75">
      <c r="C259" s="34" t="s">
        <v>140</v>
      </c>
      <c r="D259" s="34"/>
      <c r="E259" s="34"/>
      <c r="F259" s="34"/>
      <c r="G259" s="34"/>
      <c r="H259" s="34"/>
      <c r="I259" s="34"/>
    </row>
  </sheetData>
  <mergeCells count="30">
    <mergeCell ref="C108:J108"/>
    <mergeCell ref="C251:J251"/>
    <mergeCell ref="C248:J248"/>
    <mergeCell ref="C170:J170"/>
    <mergeCell ref="C172:J172"/>
    <mergeCell ref="C234:J234"/>
    <mergeCell ref="C237:J237"/>
    <mergeCell ref="C240:J240"/>
    <mergeCell ref="C181:J181"/>
    <mergeCell ref="C162:J162"/>
    <mergeCell ref="C184:J184"/>
    <mergeCell ref="C219:J219"/>
    <mergeCell ref="C174:J174"/>
    <mergeCell ref="C176:J176"/>
    <mergeCell ref="C178:J178"/>
    <mergeCell ref="G218:K218"/>
    <mergeCell ref="C168:J168"/>
    <mergeCell ref="C164:J164"/>
    <mergeCell ref="C165:J165"/>
    <mergeCell ref="C166:J166"/>
    <mergeCell ref="C242:J242"/>
    <mergeCell ref="C120:D120"/>
    <mergeCell ref="C157:J157"/>
    <mergeCell ref="E8:G8"/>
    <mergeCell ref="I8:K8"/>
    <mergeCell ref="C112:J112"/>
    <mergeCell ref="C163:J163"/>
    <mergeCell ref="C121:D121"/>
    <mergeCell ref="C60:J60"/>
    <mergeCell ref="C159:J159"/>
  </mergeCells>
  <printOptions horizontalCentered="1"/>
  <pageMargins left="0.5" right="0.25" top="0.5" bottom="0.5" header="0.5" footer="0.5"/>
  <pageSetup fitToHeight="3" horizontalDpi="600" verticalDpi="600" orientation="portrait" paperSize="9" scale="78" r:id="rId1"/>
  <headerFooter alignWithMargins="0">
    <oddFooter>&amp;C&amp;"CG Times,Regular"&amp;P</oddFooter>
  </headerFooter>
  <rowBreaks count="4" manualBreakCount="4">
    <brk id="61" max="10" man="1"/>
    <brk id="126" max="10" man="1"/>
    <brk id="166" max="10" man="1"/>
    <brk id="21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Kedah Cement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 LOW</dc:creator>
  <cp:keywords/>
  <dc:description/>
  <cp:lastModifiedBy>Chin Tze Neng</cp:lastModifiedBy>
  <cp:lastPrinted>1999-11-15T10:00:48Z</cp:lastPrinted>
  <dcterms:created xsi:type="dcterms:W3CDTF">1999-10-19T03:56:31Z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